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729270F4-88B8-47B1-AFA6-F2F1931108E6}" xr6:coauthVersionLast="46" xr6:coauthVersionMax="46" xr10:uidLastSave="{00000000-0000-0000-0000-000000000000}"/>
  <bookViews>
    <workbookView xWindow="-108" yWindow="-108" windowWidth="23256" windowHeight="12576" firstSheet="15" activeTab="22" xr2:uid="{00000000-000D-0000-FFFF-FFFF00000000}"/>
  </bookViews>
  <sheets>
    <sheet name="01.10.2025." sheetId="1" r:id="rId1"/>
    <sheet name="02.10.2025." sheetId="2" r:id="rId2"/>
    <sheet name="03.10.2025." sheetId="3" r:id="rId3"/>
    <sheet name="04.10.2025." sheetId="4" r:id="rId4"/>
    <sheet name="06.10.2025." sheetId="5" r:id="rId5"/>
    <sheet name="07.10.2025." sheetId="6" r:id="rId6"/>
    <sheet name="08.10.2025." sheetId="7" r:id="rId7"/>
    <sheet name="09.10.2025." sheetId="8" r:id="rId8"/>
    <sheet name="10.10.2025." sheetId="9" r:id="rId9"/>
    <sheet name="11.10.2025." sheetId="10" r:id="rId10"/>
    <sheet name="13.10.2025." sheetId="11" r:id="rId11"/>
    <sheet name="14.10.2025." sheetId="12" r:id="rId12"/>
    <sheet name="15.10.2025." sheetId="13" r:id="rId13"/>
    <sheet name="16.10.2025." sheetId="14" r:id="rId14"/>
    <sheet name="17.10.2025." sheetId="15" r:id="rId15"/>
    <sheet name="20.10.2025." sheetId="16" r:id="rId16"/>
    <sheet name="21.10.2025." sheetId="17" r:id="rId17"/>
    <sheet name="22.10.2025." sheetId="18" r:id="rId18"/>
    <sheet name="23.10.2025." sheetId="19" r:id="rId19"/>
    <sheet name="24.10.2025." sheetId="20" r:id="rId20"/>
    <sheet name="27.10.2025." sheetId="21" r:id="rId21"/>
    <sheet name="28.10.2025." sheetId="22" r:id="rId22"/>
    <sheet name="29.10.2025." sheetId="23" r:id="rId2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3" l="1"/>
  <c r="C7" i="23" s="1"/>
  <c r="C40" i="22"/>
  <c r="C34" i="22"/>
  <c r="C31" i="22"/>
  <c r="C27" i="22"/>
  <c r="C24" i="22"/>
  <c r="C21" i="22"/>
  <c r="C18" i="22"/>
  <c r="C13" i="22"/>
  <c r="C8" i="21"/>
  <c r="C7" i="21"/>
  <c r="C11" i="20"/>
  <c r="C8" i="20"/>
  <c r="C35" i="19"/>
  <c r="C34" i="19"/>
  <c r="C29" i="19"/>
  <c r="C21" i="19"/>
  <c r="C58" i="18"/>
  <c r="C57" i="18"/>
  <c r="C56" i="18"/>
  <c r="C53" i="18"/>
  <c r="C48" i="18"/>
  <c r="C45" i="18"/>
  <c r="C37" i="18"/>
  <c r="C29" i="18"/>
  <c r="C23" i="18"/>
  <c r="C20" i="18"/>
  <c r="C6" i="17"/>
  <c r="C7" i="17" s="1"/>
  <c r="C126" i="16"/>
  <c r="C127" i="16" s="1"/>
  <c r="C121" i="16"/>
  <c r="C116" i="16"/>
  <c r="C112" i="16"/>
  <c r="C88" i="16"/>
  <c r="C53" i="16"/>
  <c r="C6" i="15"/>
  <c r="C7" i="15" s="1"/>
  <c r="C16" i="14"/>
  <c r="C15" i="14"/>
  <c r="C9" i="14"/>
  <c r="C6" i="13"/>
  <c r="C7" i="13" s="1"/>
  <c r="C6" i="12"/>
  <c r="C7" i="12" s="1"/>
  <c r="C60" i="11"/>
  <c r="C59" i="11"/>
  <c r="C55" i="11"/>
  <c r="C52" i="11"/>
  <c r="C56" i="11" s="1"/>
  <c r="C49" i="11"/>
  <c r="C45" i="11"/>
  <c r="C40" i="11"/>
  <c r="C33" i="11"/>
  <c r="C16" i="11"/>
  <c r="C29" i="11"/>
  <c r="C19" i="11"/>
  <c r="C6" i="10"/>
  <c r="C7" i="10" s="1"/>
  <c r="C6" i="9"/>
  <c r="C6" i="8"/>
  <c r="C7" i="8" s="1"/>
  <c r="C6" i="7"/>
  <c r="C6" i="6"/>
  <c r="C7" i="6" s="1"/>
  <c r="C9" i="5"/>
  <c r="C10" i="5" s="1"/>
  <c r="C6" i="4"/>
  <c r="C7" i="4" s="1"/>
  <c r="C6" i="3"/>
  <c r="C7" i="3" s="1"/>
  <c r="C7" i="2"/>
  <c r="C6" i="2"/>
  <c r="C25" i="1"/>
  <c r="C24" i="1"/>
  <c r="C21" i="1"/>
  <c r="C18" i="1"/>
  <c r="C10" i="1"/>
  <c r="C11" i="1" s="1"/>
  <c r="C7" i="1"/>
  <c r="C41" i="22" l="1"/>
  <c r="C12" i="20"/>
  <c r="C30" i="19"/>
</calcChain>
</file>

<file path=xl/sharedStrings.xml><?xml version="1.0" encoding="utf-8"?>
<sst xmlns="http://schemas.openxmlformats.org/spreadsheetml/2006/main" count="479" uniqueCount="259">
  <si>
    <t xml:space="preserve">ISPLATE SA BUDŽETSKOG RAČUNA PO </t>
  </si>
  <si>
    <t xml:space="preserve">NAMENAMA I DOBAVLJAČIMA </t>
  </si>
  <si>
    <t>RFZO-DIREKTNA PLAĆANJA .</t>
  </si>
  <si>
    <t>UKUPNO DIREKTNA PLAĆANJA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</si>
  <si>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</si>
  <si>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</si>
  <si>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</si>
  <si>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</si>
  <si>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</si>
  <si>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UKUPNO OSTALO PL </t>
  </si>
  <si>
    <t>UKUPNO</t>
  </si>
  <si>
    <t>01.10.2025.</t>
  </si>
  <si>
    <t>UZT PROVIZIJA</t>
  </si>
  <si>
    <t>1. LEK</t>
  </si>
  <si>
    <t>UKUPNO LEK</t>
  </si>
  <si>
    <t>ECOTRADE</t>
  </si>
  <si>
    <t>2.HEMODIJALIZA</t>
  </si>
  <si>
    <t>UKUPNO  HEMODIJALIZA</t>
  </si>
  <si>
    <t>2.KRV</t>
  </si>
  <si>
    <t>UKUPNO KRV</t>
  </si>
  <si>
    <t>3.HEMODIJALIZA</t>
  </si>
  <si>
    <t>UKUPNO HEMODIJALIZA</t>
  </si>
  <si>
    <t>BEOHEM</t>
  </si>
  <si>
    <t>MEDICON DEC</t>
  </si>
  <si>
    <t>02.10.2025.</t>
  </si>
  <si>
    <t>03.10.2025.</t>
  </si>
  <si>
    <t>04.10.2025.</t>
  </si>
  <si>
    <t>06.10.2025.</t>
  </si>
  <si>
    <t>RFZO-putni trošak 09.2025.</t>
  </si>
  <si>
    <t>RFZO-solidarna(bolest)09.2025.</t>
  </si>
  <si>
    <t>RFZO-solidarna(rođenje deteta)09.2025.</t>
  </si>
  <si>
    <t>RFZO-otpremnina 09.2025.</t>
  </si>
  <si>
    <t>07.10.2025.</t>
  </si>
  <si>
    <t>UZT PROVIZIJA(particip)</t>
  </si>
  <si>
    <t>08.10.2025.</t>
  </si>
  <si>
    <t>09.10.2025.</t>
  </si>
  <si>
    <t>10.10.2025.</t>
  </si>
  <si>
    <t>11.10.2025.</t>
  </si>
  <si>
    <t xml:space="preserve">ADOC </t>
  </si>
  <si>
    <t xml:space="preserve">AMICUS </t>
  </si>
  <si>
    <t xml:space="preserve">B BRAUN </t>
  </si>
  <si>
    <t xml:space="preserve">BEOHEM </t>
  </si>
  <si>
    <t xml:space="preserve">BOEHRINGER INGELHEIM </t>
  </si>
  <si>
    <t xml:space="preserve">FARMALOGIST </t>
  </si>
  <si>
    <t xml:space="preserve">MEDICOM DOO </t>
  </si>
  <si>
    <t xml:space="preserve">PHOENIX PHARMA </t>
  </si>
  <si>
    <t>SOPHARMA</t>
  </si>
  <si>
    <t xml:space="preserve">VEGA </t>
  </si>
  <si>
    <t xml:space="preserve">2.HEMOFILIJA </t>
  </si>
  <si>
    <t>UKUPNO  HEMOFILIJA</t>
  </si>
  <si>
    <t>3.REAGENSI</t>
  </si>
  <si>
    <t xml:space="preserve">EUROMEDICINA </t>
  </si>
  <si>
    <t>EAST DIAGNOSTICS</t>
  </si>
  <si>
    <t xml:space="preserve">GALEN FOKUS </t>
  </si>
  <si>
    <t xml:space="preserve">MAGNA PHARMACIA </t>
  </si>
  <si>
    <t xml:space="preserve">MAYMEDICA </t>
  </si>
  <si>
    <t xml:space="preserve">PROMEDIA </t>
  </si>
  <si>
    <t>VICOR</t>
  </si>
  <si>
    <t>YUNYCOM</t>
  </si>
  <si>
    <t>UKUPNO REAGENSI</t>
  </si>
  <si>
    <t>PHARMASWISS</t>
  </si>
  <si>
    <t>UKUPNO CITOSTATICI</t>
  </si>
  <si>
    <t>4.CITOSTATICI</t>
  </si>
  <si>
    <t xml:space="preserve">5.LEK C LISTA </t>
  </si>
  <si>
    <t xml:space="preserve">UKUPNO LEK C LISTA </t>
  </si>
  <si>
    <t xml:space="preserve">6.SANITET </t>
  </si>
  <si>
    <t>LAYON</t>
  </si>
  <si>
    <t>ZOREX PHARMA</t>
  </si>
  <si>
    <t xml:space="preserve">7.UM IMPLATANTI </t>
  </si>
  <si>
    <t>UKUPNO SANITET</t>
  </si>
  <si>
    <t xml:space="preserve">UKUPNO UM IMPLATANTI </t>
  </si>
  <si>
    <t>ORTHOAID</t>
  </si>
  <si>
    <t>8.UGR.MAT.ORTOPEDIJA</t>
  </si>
  <si>
    <t>UKUPNO  URG.MAT.ORTOPEDIJA</t>
  </si>
  <si>
    <t>MAKLER</t>
  </si>
  <si>
    <t xml:space="preserve">9.GRAFTOVI  </t>
  </si>
  <si>
    <t>PROSPERA</t>
  </si>
  <si>
    <t xml:space="preserve">UKUPNO  GRAFTOVI </t>
  </si>
  <si>
    <t>13.10.2025.</t>
  </si>
  <si>
    <t xml:space="preserve">10.OSTALO PL </t>
  </si>
  <si>
    <t>RFZO-jubilarne nagrade 09.mesec</t>
  </si>
  <si>
    <t>RFZO-DIREKTNA PLAĆANJA 01.-09.10.2025.</t>
  </si>
  <si>
    <t>14.10.2025.</t>
  </si>
  <si>
    <t>15.10.2025.</t>
  </si>
  <si>
    <t>16.10.2025.</t>
  </si>
  <si>
    <t>RFZO-TRANSFERI .</t>
  </si>
  <si>
    <t>1. KRV 09-2025-2</t>
  </si>
  <si>
    <t>DIAHEM GRAMIM</t>
  </si>
  <si>
    <r>
      <rPr>
        <sz val="9"/>
        <rFont val="Arial"/>
        <family val="2"/>
        <charset val="238"/>
      </rPr>
      <t>RFZO</t>
    </r>
    <r>
      <rPr>
        <sz val="10"/>
        <rFont val="Arial"/>
        <family val="2"/>
        <charset val="238"/>
      </rPr>
      <t>-akontacija 10.mesec</t>
    </r>
  </si>
  <si>
    <t>RFZO-razlika zarade za 09.mesec</t>
  </si>
  <si>
    <t>RFZO-razlika zarade za 09.mesec dopr.bez neta</t>
  </si>
  <si>
    <t>UKUPNO TRANSFERI</t>
  </si>
  <si>
    <t>17.10.2025.</t>
  </si>
  <si>
    <t>20.10.2025.</t>
  </si>
  <si>
    <t>1.OMT DSG 2 KV.2025</t>
  </si>
  <si>
    <t xml:space="preserve"> A1</t>
  </si>
  <si>
    <t xml:space="preserve"> APOTEKARSKA USTANOVA GALENA LAB</t>
  </si>
  <si>
    <t>BIROMARKET BM DOO</t>
  </si>
  <si>
    <t>BL VISION EXPERTS DOO</t>
  </si>
  <si>
    <t>DRAGER TEHNIKA MEDICAL BEOGRAD</t>
  </si>
  <si>
    <t>ELECOM SISTEMd.o.o.</t>
  </si>
  <si>
    <t>ENERGO TIPPO</t>
  </si>
  <si>
    <t>ENGEL DOO</t>
  </si>
  <si>
    <t>EUROMEDICINA NOVI SAD</t>
  </si>
  <si>
    <t>FEHER I OSTALI D.O.O.</t>
  </si>
  <si>
    <t>FITIŠ-JU</t>
  </si>
  <si>
    <t>GALEN FOKUS</t>
  </si>
  <si>
    <t>GENERALI OSIGURANJE</t>
  </si>
  <si>
    <t>GRBA KOMANDITNO DRUŠTVO</t>
  </si>
  <si>
    <t>HETO HARDI SUBOTICA</t>
  </si>
  <si>
    <t>IBREA d.o.o.</t>
  </si>
  <si>
    <t>INEL</t>
  </si>
  <si>
    <t>INTERMEDIC GROUP</t>
  </si>
  <si>
    <t xml:space="preserve"> INTREX</t>
  </si>
  <si>
    <t>JAVNO PREDUZEĆE "POŠTA SRBIJE"    BEOGRAD</t>
  </si>
  <si>
    <t>KOMAZEC doo</t>
  </si>
  <si>
    <t>M GASLAB DOO</t>
  </si>
  <si>
    <t>MED.FAK.KRAGUJEVAC UNIVERZITET</t>
  </si>
  <si>
    <t>MEDALEX DOO ZEMUN - BG</t>
  </si>
  <si>
    <t>MEDICOM DOO ŠABAC</t>
  </si>
  <si>
    <t>MEDIKA PROJEKT BG</t>
  </si>
  <si>
    <t>PRIZMA  KRAGUJEVAC</t>
  </si>
  <si>
    <t>PRO WEB SOLUTIONS DOO NOVI SAD</t>
  </si>
  <si>
    <t>PROFESIONAL MEDIC doo VINČA</t>
  </si>
  <si>
    <t>REMONDIS MEDISON</t>
  </si>
  <si>
    <t>SAMOST.PEČATOREZ.RADNJA BENČIK</t>
  </si>
  <si>
    <t>SLUŽBENI GLASNIK</t>
  </si>
  <si>
    <t>STIGA</t>
  </si>
  <si>
    <t>SUPERLAB</t>
  </si>
  <si>
    <t>TELEKOM SRBIJA</t>
  </si>
  <si>
    <t>TELEMED DOO</t>
  </si>
  <si>
    <t>TERMOPLAST</t>
  </si>
  <si>
    <t>TRIGLAV OSIGURANJE ADO BG</t>
  </si>
  <si>
    <t>TUTORIĆ DOO</t>
  </si>
  <si>
    <t>VELEBIT DOO</t>
  </si>
  <si>
    <t>VLANIX DOO  SUBOTICA</t>
  </si>
  <si>
    <t>VODOVOD I KANALIZACIJA JKP</t>
  </si>
  <si>
    <t>VOLAN SUBOTICA</t>
  </si>
  <si>
    <t>X-RAY KOŠUTIĆ-EKOTEH DOZIMETRIJA D.O.O.</t>
  </si>
  <si>
    <t>ZAVOD ZA JAVNO ZDRAVLJE</t>
  </si>
  <si>
    <t>ZIN NARODNA BANKA KN TOPČIDER</t>
  </si>
  <si>
    <t>ČISTOĆA I ZELENILO JKP</t>
  </si>
  <si>
    <t>2.SANITET DSG 2 KV.2025</t>
  </si>
  <si>
    <t>AMG PHARM DOO</t>
  </si>
  <si>
    <t>AMICUS SRB D.O.O.</t>
  </si>
  <si>
    <t>APTUS DOO BEOGRAD</t>
  </si>
  <si>
    <t>B.BRAUN ADRIA RSRB DOO</t>
  </si>
  <si>
    <t>BIMIDA D.O.O.</t>
  </si>
  <si>
    <t>BORF DOO</t>
  </si>
  <si>
    <t>DENTA BP PHARM  BEOGRAD</t>
  </si>
  <si>
    <t>DIACOR DOO</t>
  </si>
  <si>
    <t>ECOTRADE BG D.O.O.</t>
  </si>
  <si>
    <t>FLORA KOMERC DOO</t>
  </si>
  <si>
    <t>GOSPER DOO</t>
  </si>
  <si>
    <t>INTREX</t>
  </si>
  <si>
    <t>KARDIOMED doo</t>
  </si>
  <si>
    <t>MAGLOVAC DOO</t>
  </si>
  <si>
    <t>MAGNA PHARMACIA</t>
  </si>
  <si>
    <t>MARK MEDICAL DOO</t>
  </si>
  <si>
    <t>MAYMEDICA D.O.O.</t>
  </si>
  <si>
    <t>MEDICA LINEA PHARM</t>
  </si>
  <si>
    <t>MEDIPRO MPM</t>
  </si>
  <si>
    <t>MEDTRONIC SRBIJA DOO</t>
  </si>
  <si>
    <t>MESSER-TEHNOGAS AD</t>
  </si>
  <si>
    <t>NEOMEDICA N.S.</t>
  </si>
  <si>
    <t>PAN STAR DOO NOVI SAD</t>
  </si>
  <si>
    <t>PROMEDIA DOO</t>
  </si>
  <si>
    <t>PROSPERA DOO</t>
  </si>
  <si>
    <t>SANOMED DOO</t>
  </si>
  <si>
    <t>SINOFARM DOO</t>
  </si>
  <si>
    <t>SN MEDIC DOO</t>
  </si>
  <si>
    <t>TECHNOMED TPS BEOGRAD</t>
  </si>
  <si>
    <t>TIM CO D.O.O. BEOGRAD</t>
  </si>
  <si>
    <t>TOPCHEMIE MEDLAB D.O.O.</t>
  </si>
  <si>
    <t>VICOR DOO</t>
  </si>
  <si>
    <t>3.SANITET 08/2025-1</t>
  </si>
  <si>
    <t>BIOSTENT</t>
  </si>
  <si>
    <t>HERMES PHARMA d.o.o.</t>
  </si>
  <si>
    <t>MEDILABOR DOO</t>
  </si>
  <si>
    <t>MEDISAL DOO</t>
  </si>
  <si>
    <t>OGRANAK OLYMPUS CZECH GROUP</t>
  </si>
  <si>
    <t>4.UM ORTOPEDIJA 08/2025-1</t>
  </si>
  <si>
    <t>NARCISSUS DOO ADA</t>
  </si>
  <si>
    <t>5.ISHRANA 08/2025-1</t>
  </si>
  <si>
    <t>ILLI GROUP DOO</t>
  </si>
  <si>
    <t>LA FANTANA DOO</t>
  </si>
  <si>
    <t>6.REAGENSI 08/2025-1</t>
  </si>
  <si>
    <t xml:space="preserve"> MAKLER DOO</t>
  </si>
  <si>
    <t>UNI-CHEM</t>
  </si>
  <si>
    <t>Komitent : VIVOGEN doo</t>
  </si>
  <si>
    <t>21.10.2025.</t>
  </si>
  <si>
    <t>22.10.2025.</t>
  </si>
  <si>
    <t xml:space="preserve">RFZO-DIREKTNA PLAĆANJA </t>
  </si>
  <si>
    <t>ASPECTUM</t>
  </si>
  <si>
    <t>INOPHARM</t>
  </si>
  <si>
    <t>INPHARM</t>
  </si>
  <si>
    <t>MEDICA LINEA</t>
  </si>
  <si>
    <t>MAGNA</t>
  </si>
  <si>
    <t>SLAVIAMED</t>
  </si>
  <si>
    <t>UNI CHEM</t>
  </si>
  <si>
    <t>PFIZER</t>
  </si>
  <si>
    <t>FRESENIUS</t>
  </si>
  <si>
    <t>MEDICON</t>
  </si>
  <si>
    <t>6.ENERGENTI</t>
  </si>
  <si>
    <t>CESTOR VEKS</t>
  </si>
  <si>
    <t>UKUPNO ENERGENTI</t>
  </si>
  <si>
    <t>23.10.2025.</t>
  </si>
  <si>
    <t>LABTEH</t>
  </si>
  <si>
    <t>1. SAN MATERIJAL</t>
  </si>
  <si>
    <t>UKUPNO SANN MATERIJAL</t>
  </si>
  <si>
    <t>ATAN MARK</t>
  </si>
  <si>
    <t>DENTA BP PHAR</t>
  </si>
  <si>
    <t>ENTER MEDICAL</t>
  </si>
  <si>
    <t>FLORA KOMERC</t>
  </si>
  <si>
    <t>FUTURA</t>
  </si>
  <si>
    <t>GOSPER</t>
  </si>
  <si>
    <t>HUMANIS</t>
  </si>
  <si>
    <t>NEOMEDICA</t>
  </si>
  <si>
    <t xml:space="preserve">2.OSTALO PL </t>
  </si>
  <si>
    <t>RTG TIM APV 09.2025.</t>
  </si>
  <si>
    <t>24.10.2025.</t>
  </si>
  <si>
    <t>1. ENERGENTI</t>
  </si>
  <si>
    <t>TOPLANA</t>
  </si>
  <si>
    <t>KNEZ PETROL</t>
  </si>
  <si>
    <t>27.10.2025.</t>
  </si>
  <si>
    <t>2.OTM 09.2025.-1</t>
  </si>
  <si>
    <t>PUTNI TROSAK SPECIJALIZ</t>
  </si>
  <si>
    <t>UKUPNO OTM</t>
  </si>
  <si>
    <t xml:space="preserve">                    PREDLOG ISPLATE SA BUDŽETSKOG TEKUĆEG PODRAČUNA 840-778661-02</t>
  </si>
  <si>
    <t>28.10.2025.</t>
  </si>
  <si>
    <t xml:space="preserve">1. ISHRANA  08-2025-2 -RFZO TRANSFERI </t>
  </si>
  <si>
    <t xml:space="preserve">ILLI GROUP </t>
  </si>
  <si>
    <t>UKUPNO ISHRANA</t>
  </si>
  <si>
    <t xml:space="preserve">2. REGAENSI 08-2025-2 -RFZO TRANSFERI </t>
  </si>
  <si>
    <t xml:space="preserve">BIOGNOST S </t>
  </si>
  <si>
    <t xml:space="preserve">UKUPNO REAGENSI </t>
  </si>
  <si>
    <t xml:space="preserve">3.UGR.MAT.ORTOPEDIJA 08-2025-2 -RFZO TRANSFERI </t>
  </si>
  <si>
    <t>NARCISSUS ADA</t>
  </si>
  <si>
    <t>UKUPNO UGR.MAT.ORTOPEDIJA</t>
  </si>
  <si>
    <t xml:space="preserve">4. HEMODIJALIZA  08-2025-2 -RFZO TRANSFERI </t>
  </si>
  <si>
    <t>MEDICON DEČ</t>
  </si>
  <si>
    <t xml:space="preserve">5. LEK VAN UGOVORA 08-2025 -RFZO TRANSFERI </t>
  </si>
  <si>
    <t xml:space="preserve">MESSER </t>
  </si>
  <si>
    <t xml:space="preserve">UKUPNO LEK VAN UGOVORA </t>
  </si>
  <si>
    <t xml:space="preserve">6. LEK LISTE U SZZ 08-2025-RFZO TRANSFERI </t>
  </si>
  <si>
    <t xml:space="preserve">UKUPNO LEK LISTE U SZZ </t>
  </si>
  <si>
    <t xml:space="preserve">7. LEK D LISTA 08-2025-2 -RFZO TRANSFERI </t>
  </si>
  <si>
    <t>INO-PHARM</t>
  </si>
  <si>
    <t xml:space="preserve">UKUPNO LEK D LISTA </t>
  </si>
  <si>
    <t xml:space="preserve">                                                                     IZRADIO   _____________________________</t>
  </si>
  <si>
    <t xml:space="preserve">                                                                    KONTROLISAO  _________________________</t>
  </si>
  <si>
    <t xml:space="preserve">                                                                    SAGLASAN         _________________________</t>
  </si>
  <si>
    <t xml:space="preserve">                                                                   ODOBRIO PLAĆANJE  ____________________</t>
  </si>
  <si>
    <t xml:space="preserve">8.OSTALO PL </t>
  </si>
  <si>
    <t>UKUPNO OSTALO PL</t>
  </si>
  <si>
    <t>DNEVNICE</t>
  </si>
  <si>
    <t>DENVNICE(PARTICIPACIJA)</t>
  </si>
  <si>
    <t>ZARADA RAZLIKA ZA 07.i 08.2025.</t>
  </si>
  <si>
    <t>29.10.2025.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</si>
</sst>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3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0" borderId="1" xfId="1" applyNumberFormat="1" applyFont="1" applyBorder="1"/>
    <xf numFmtId="4" fontId="0" fillId="0" borderId="2" xfId="0" applyNumberFormat="1" applyBorder="1"/>
    <xf numFmtId="17" fontId="5" fillId="3" borderId="1" xfId="1" applyNumberFormat="1" applyFont="1" applyFill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0" fontId="8" fillId="0" borderId="0" xfId="0" applyFont="1" applyAlignment="1">
      <alignment horizontal="center" wrapText="1"/>
    </xf>
    <xf numFmtId="17" fontId="2" fillId="0" borderId="5" xfId="1" applyNumberFormat="1" applyBorder="1"/>
    <xf numFmtId="0" fontId="0" fillId="0" borderId="0" xfId="0" applyAlignment="1">
      <alignment horizontal="left"/>
    </xf>
    <xf numFmtId="0" fontId="8" fillId="0" borderId="0" xfId="0" applyFont="1" applyAlignment="1">
      <alignment horizontal="center" wrapText="1"/>
    </xf>
  </cellXfs>
  <cellStyles count="3">
    <cellStyle name="Normal_Sheet1" xfId="1" xr:uid="{DC438944-E189-46CA-B6E5-0D1CAAFE16A2}"/>
    <cellStyle name="Normalan" xfId="0" builtinId="0"/>
    <cellStyle name="Normalan 2" xfId="2" xr:uid="{5A7C37B6-7F0E-4518-9C6C-B41B713C66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5"/>
  <sheetViews>
    <sheetView workbookViewId="0">
      <selection activeCell="E21" sqref="E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11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13</v>
      </c>
      <c r="C5" s="8"/>
    </row>
    <row r="6" spans="2:3" x14ac:dyDescent="0.3">
      <c r="B6" s="10" t="s">
        <v>15</v>
      </c>
      <c r="C6" s="11">
        <v>25489.200000000001</v>
      </c>
    </row>
    <row r="7" spans="2:3" ht="15" thickBot="1" x14ac:dyDescent="0.35">
      <c r="B7" s="12" t="s">
        <v>14</v>
      </c>
      <c r="C7" s="13">
        <f>SUM(C6:C6)</f>
        <v>25489.200000000001</v>
      </c>
    </row>
    <row r="8" spans="2:3" x14ac:dyDescent="0.3">
      <c r="B8" s="9" t="s">
        <v>16</v>
      </c>
      <c r="C8" s="8"/>
    </row>
    <row r="9" spans="2:3" x14ac:dyDescent="0.3">
      <c r="B9" s="10" t="s">
        <v>15</v>
      </c>
      <c r="C9" s="11">
        <v>23793</v>
      </c>
    </row>
    <row r="10" spans="2:3" ht="15" thickBot="1" x14ac:dyDescent="0.35">
      <c r="B10" s="12" t="s">
        <v>17</v>
      </c>
      <c r="C10" s="13">
        <f>SUM(C9:C9)</f>
        <v>23793</v>
      </c>
    </row>
    <row r="11" spans="2:3" ht="15" thickBot="1" x14ac:dyDescent="0.35">
      <c r="B11" s="14" t="s">
        <v>3</v>
      </c>
      <c r="C11" s="15">
        <f>SUM(C10+C7)</f>
        <v>49282.2</v>
      </c>
    </row>
    <row r="12" spans="2:3" x14ac:dyDescent="0.3">
      <c r="B12" s="9" t="s">
        <v>4</v>
      </c>
      <c r="C12" s="8"/>
    </row>
    <row r="13" spans="2:3" x14ac:dyDescent="0.3">
      <c r="B13" s="10" t="s">
        <v>12</v>
      </c>
      <c r="C13" s="11">
        <v>6</v>
      </c>
    </row>
    <row r="14" spans="2:3" x14ac:dyDescent="0.3">
      <c r="B14" s="10" t="s">
        <v>5</v>
      </c>
      <c r="C14" s="11">
        <v>121598461.45999999</v>
      </c>
    </row>
    <row r="15" spans="2:3" x14ac:dyDescent="0.3">
      <c r="B15" s="10" t="s">
        <v>8</v>
      </c>
      <c r="C15" s="11">
        <v>109584.15</v>
      </c>
    </row>
    <row r="16" spans="2:3" x14ac:dyDescent="0.3">
      <c r="B16" s="10" t="s">
        <v>6</v>
      </c>
      <c r="C16" s="11">
        <v>188713.01</v>
      </c>
    </row>
    <row r="17" spans="2:3" x14ac:dyDescent="0.3">
      <c r="B17" s="10" t="s">
        <v>7</v>
      </c>
      <c r="C17" s="11">
        <v>161300.01</v>
      </c>
    </row>
    <row r="18" spans="2:3" ht="15" thickBot="1" x14ac:dyDescent="0.35">
      <c r="B18" s="12" t="s">
        <v>9</v>
      </c>
      <c r="C18" s="13">
        <f>SUM(C13:C17)</f>
        <v>122058064.63000001</v>
      </c>
    </row>
    <row r="19" spans="2:3" x14ac:dyDescent="0.3">
      <c r="B19" s="9" t="s">
        <v>18</v>
      </c>
      <c r="C19" s="8"/>
    </row>
    <row r="20" spans="2:3" x14ac:dyDescent="0.3">
      <c r="B20" s="10" t="s">
        <v>22</v>
      </c>
      <c r="C20" s="11">
        <v>8160</v>
      </c>
    </row>
    <row r="21" spans="2:3" ht="15" thickBot="1" x14ac:dyDescent="0.35">
      <c r="B21" s="12" t="s">
        <v>19</v>
      </c>
      <c r="C21" s="13">
        <f>SUM(C20:C20)</f>
        <v>8160</v>
      </c>
    </row>
    <row r="22" spans="2:3" x14ac:dyDescent="0.3">
      <c r="B22" s="9" t="s">
        <v>20</v>
      </c>
      <c r="C22" s="8"/>
    </row>
    <row r="23" spans="2:3" x14ac:dyDescent="0.3">
      <c r="B23" s="10" t="s">
        <v>23</v>
      </c>
      <c r="C23" s="11">
        <v>96800</v>
      </c>
    </row>
    <row r="24" spans="2:3" ht="15" thickBot="1" x14ac:dyDescent="0.35">
      <c r="B24" s="12" t="s">
        <v>21</v>
      </c>
      <c r="C24" s="13">
        <f>SUM(C23:C23)</f>
        <v>96800</v>
      </c>
    </row>
    <row r="25" spans="2:3" ht="16.2" thickBot="1" x14ac:dyDescent="0.35">
      <c r="B25" s="16" t="s">
        <v>10</v>
      </c>
      <c r="C25" s="17">
        <f>SUM(C24+C21+C18+C11)</f>
        <v>122212306.83000001</v>
      </c>
    </row>
  </sheetData>
  <sortState xmlns:xlrd2="http://schemas.microsoft.com/office/spreadsheetml/2017/richdata2" ref="B13:C17">
    <sortCondition ref="B13:B17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BC456-E3F6-4E76-8A2F-66FA17C7868B}">
  <dimension ref="B1:C7"/>
  <sheetViews>
    <sheetView workbookViewId="0">
      <selection activeCell="E4" sqref="E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37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12</v>
      </c>
    </row>
    <row r="6" spans="2:3" ht="15" thickBot="1" x14ac:dyDescent="0.35">
      <c r="B6" s="12" t="s">
        <v>9</v>
      </c>
      <c r="C6" s="13">
        <f>SUM(C5:C5)</f>
        <v>12</v>
      </c>
    </row>
    <row r="7" spans="2:3" ht="16.2" thickBot="1" x14ac:dyDescent="0.35">
      <c r="B7" s="16" t="s">
        <v>10</v>
      </c>
      <c r="C7" s="17">
        <f>SUM(C6)</f>
        <v>12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19B38-4633-484F-9D2C-971434424E03}">
  <dimension ref="B1:C61"/>
  <sheetViews>
    <sheetView workbookViewId="0">
      <selection activeCell="E25" sqref="E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78</v>
      </c>
    </row>
    <row r="4" spans="2:3" ht="15" thickBot="1" x14ac:dyDescent="0.35">
      <c r="B4" s="7" t="s">
        <v>81</v>
      </c>
      <c r="C4" s="8"/>
    </row>
    <row r="5" spans="2:3" x14ac:dyDescent="0.3">
      <c r="B5" s="9" t="s">
        <v>13</v>
      </c>
      <c r="C5" s="8"/>
    </row>
    <row r="6" spans="2:3" x14ac:dyDescent="0.3">
      <c r="B6" s="10" t="s">
        <v>38</v>
      </c>
      <c r="C6" s="11">
        <v>18949.98</v>
      </c>
    </row>
    <row r="7" spans="2:3" x14ac:dyDescent="0.3">
      <c r="B7" s="10" t="s">
        <v>39</v>
      </c>
      <c r="C7" s="11">
        <v>160451.76</v>
      </c>
    </row>
    <row r="8" spans="2:3" x14ac:dyDescent="0.3">
      <c r="B8" s="10" t="s">
        <v>41</v>
      </c>
      <c r="C8" s="11">
        <v>1337796.68</v>
      </c>
    </row>
    <row r="9" spans="2:3" x14ac:dyDescent="0.3">
      <c r="B9" s="10" t="s">
        <v>40</v>
      </c>
      <c r="C9" s="11">
        <v>543242.48</v>
      </c>
    </row>
    <row r="10" spans="2:3" x14ac:dyDescent="0.3">
      <c r="B10" s="10" t="s">
        <v>42</v>
      </c>
      <c r="C10" s="11">
        <v>86966</v>
      </c>
    </row>
    <row r="11" spans="2:3" x14ac:dyDescent="0.3">
      <c r="B11" s="10" t="s">
        <v>43</v>
      </c>
      <c r="C11" s="11">
        <v>156093.29999999999</v>
      </c>
    </row>
    <row r="12" spans="2:3" x14ac:dyDescent="0.3">
      <c r="B12" s="10" t="s">
        <v>44</v>
      </c>
      <c r="C12" s="11">
        <v>566148</v>
      </c>
    </row>
    <row r="13" spans="2:3" x14ac:dyDescent="0.3">
      <c r="B13" s="10" t="s">
        <v>45</v>
      </c>
      <c r="C13" s="11">
        <v>561002.27</v>
      </c>
    </row>
    <row r="14" spans="2:3" x14ac:dyDescent="0.3">
      <c r="B14" s="10" t="s">
        <v>46</v>
      </c>
      <c r="C14" s="11">
        <v>41901.86</v>
      </c>
    </row>
    <row r="15" spans="2:3" x14ac:dyDescent="0.3">
      <c r="B15" s="10" t="s">
        <v>47</v>
      </c>
      <c r="C15" s="11">
        <v>1633410.02</v>
      </c>
    </row>
    <row r="16" spans="2:3" ht="15" thickBot="1" x14ac:dyDescent="0.35">
      <c r="B16" s="12" t="s">
        <v>14</v>
      </c>
      <c r="C16" s="13">
        <f>SUM(C6:C15)</f>
        <v>5105962.3499999996</v>
      </c>
    </row>
    <row r="17" spans="2:3" x14ac:dyDescent="0.3">
      <c r="B17" s="9" t="s">
        <v>48</v>
      </c>
      <c r="C17" s="8"/>
    </row>
    <row r="18" spans="2:3" x14ac:dyDescent="0.3">
      <c r="B18" s="10" t="s">
        <v>45</v>
      </c>
      <c r="C18" s="11">
        <v>2747800</v>
      </c>
    </row>
    <row r="19" spans="2:3" ht="15" thickBot="1" x14ac:dyDescent="0.35">
      <c r="B19" s="12" t="s">
        <v>49</v>
      </c>
      <c r="C19" s="13">
        <f>SUM(C18:C18)</f>
        <v>2747800</v>
      </c>
    </row>
    <row r="20" spans="2:3" x14ac:dyDescent="0.3">
      <c r="B20" s="9" t="s">
        <v>50</v>
      </c>
      <c r="C20" s="8"/>
    </row>
    <row r="21" spans="2:3" x14ac:dyDescent="0.3">
      <c r="B21" s="10" t="s">
        <v>51</v>
      </c>
      <c r="C21" s="11">
        <v>1303792.08</v>
      </c>
    </row>
    <row r="22" spans="2:3" x14ac:dyDescent="0.3">
      <c r="B22" s="10" t="s">
        <v>52</v>
      </c>
      <c r="C22" s="11">
        <v>31314.82</v>
      </c>
    </row>
    <row r="23" spans="2:3" x14ac:dyDescent="0.3">
      <c r="B23" s="10" t="s">
        <v>53</v>
      </c>
      <c r="C23" s="11">
        <v>140400</v>
      </c>
    </row>
    <row r="24" spans="2:3" x14ac:dyDescent="0.3">
      <c r="B24" s="10" t="s">
        <v>54</v>
      </c>
      <c r="C24" s="11">
        <v>5719929.5999999996</v>
      </c>
    </row>
    <row r="25" spans="2:3" x14ac:dyDescent="0.3">
      <c r="B25" s="10" t="s">
        <v>55</v>
      </c>
      <c r="C25" s="11">
        <v>504941.89</v>
      </c>
    </row>
    <row r="26" spans="2:3" x14ac:dyDescent="0.3">
      <c r="B26" s="10" t="s">
        <v>56</v>
      </c>
      <c r="C26" s="11">
        <v>52608.6</v>
      </c>
    </row>
    <row r="27" spans="2:3" x14ac:dyDescent="0.3">
      <c r="B27" s="10" t="s">
        <v>57</v>
      </c>
      <c r="C27" s="11">
        <v>484932</v>
      </c>
    </row>
    <row r="28" spans="2:3" x14ac:dyDescent="0.3">
      <c r="B28" s="10" t="s">
        <v>58</v>
      </c>
      <c r="C28" s="11">
        <v>1846968</v>
      </c>
    </row>
    <row r="29" spans="2:3" ht="15" thickBot="1" x14ac:dyDescent="0.35">
      <c r="B29" s="12" t="s">
        <v>59</v>
      </c>
      <c r="C29" s="13">
        <f>SUM(C21:C28)</f>
        <v>10084886.989999998</v>
      </c>
    </row>
    <row r="30" spans="2:3" x14ac:dyDescent="0.3">
      <c r="B30" s="9" t="s">
        <v>62</v>
      </c>
      <c r="C30" s="8"/>
    </row>
    <row r="31" spans="2:3" x14ac:dyDescent="0.3">
      <c r="B31" s="10" t="s">
        <v>45</v>
      </c>
      <c r="C31" s="11">
        <v>98978</v>
      </c>
    </row>
    <row r="32" spans="2:3" x14ac:dyDescent="0.3">
      <c r="B32" s="10" t="s">
        <v>60</v>
      </c>
      <c r="C32" s="11">
        <v>276712.37</v>
      </c>
    </row>
    <row r="33" spans="2:3" ht="15" thickBot="1" x14ac:dyDescent="0.35">
      <c r="B33" s="12" t="s">
        <v>61</v>
      </c>
      <c r="C33" s="13">
        <f>SUM(C31:C32)</f>
        <v>375690.37</v>
      </c>
    </row>
    <row r="34" spans="2:3" x14ac:dyDescent="0.3">
      <c r="B34" s="9" t="s">
        <v>63</v>
      </c>
      <c r="C34" s="8"/>
    </row>
    <row r="35" spans="2:3" x14ac:dyDescent="0.3">
      <c r="B35" s="10" t="s">
        <v>47</v>
      </c>
      <c r="C35" s="11">
        <v>1219200.3999999999</v>
      </c>
    </row>
    <row r="36" spans="2:3" x14ac:dyDescent="0.3">
      <c r="B36" s="10" t="s">
        <v>45</v>
      </c>
      <c r="C36" s="11">
        <v>92088.94</v>
      </c>
    </row>
    <row r="37" spans="2:3" x14ac:dyDescent="0.3">
      <c r="B37" s="10" t="s">
        <v>38</v>
      </c>
      <c r="C37" s="11">
        <v>116757.96</v>
      </c>
    </row>
    <row r="38" spans="2:3" x14ac:dyDescent="0.3">
      <c r="B38" s="10" t="s">
        <v>54</v>
      </c>
      <c r="C38" s="11">
        <v>43103.81</v>
      </c>
    </row>
    <row r="39" spans="2:3" x14ac:dyDescent="0.3">
      <c r="B39" s="10" t="s">
        <v>39</v>
      </c>
      <c r="C39" s="11">
        <v>212634.73</v>
      </c>
    </row>
    <row r="40" spans="2:3" ht="15" thickBot="1" x14ac:dyDescent="0.35">
      <c r="B40" s="12" t="s">
        <v>64</v>
      </c>
      <c r="C40" s="13">
        <f>SUM(C35:C39)</f>
        <v>1683785.8399999999</v>
      </c>
    </row>
    <row r="41" spans="2:3" x14ac:dyDescent="0.3">
      <c r="B41" s="9" t="s">
        <v>65</v>
      </c>
      <c r="C41" s="8"/>
    </row>
    <row r="42" spans="2:3" x14ac:dyDescent="0.3">
      <c r="B42" s="10" t="s">
        <v>66</v>
      </c>
      <c r="C42" s="11">
        <v>67100</v>
      </c>
    </row>
    <row r="43" spans="2:3" x14ac:dyDescent="0.3">
      <c r="B43" s="10" t="s">
        <v>57</v>
      </c>
      <c r="C43" s="11">
        <v>58036</v>
      </c>
    </row>
    <row r="44" spans="2:3" x14ac:dyDescent="0.3">
      <c r="B44" s="10" t="s">
        <v>67</v>
      </c>
      <c r="C44" s="11">
        <v>337920</v>
      </c>
    </row>
    <row r="45" spans="2:3" ht="15" thickBot="1" x14ac:dyDescent="0.35">
      <c r="B45" s="12" t="s">
        <v>69</v>
      </c>
      <c r="C45" s="13">
        <f>SUM(C42:C44)</f>
        <v>463056</v>
      </c>
    </row>
    <row r="46" spans="2:3" x14ac:dyDescent="0.3">
      <c r="B46" s="9" t="s">
        <v>68</v>
      </c>
      <c r="C46" s="8"/>
    </row>
    <row r="47" spans="2:3" x14ac:dyDescent="0.3">
      <c r="B47" s="10" t="s">
        <v>54</v>
      </c>
      <c r="C47" s="11">
        <v>457083</v>
      </c>
    </row>
    <row r="48" spans="2:3" x14ac:dyDescent="0.3">
      <c r="B48" s="10" t="s">
        <v>71</v>
      </c>
      <c r="C48" s="11">
        <v>219120</v>
      </c>
    </row>
    <row r="49" spans="2:3" ht="15" thickBot="1" x14ac:dyDescent="0.35">
      <c r="B49" s="12" t="s">
        <v>70</v>
      </c>
      <c r="C49" s="13">
        <f>SUM(C47:C48)</f>
        <v>676203</v>
      </c>
    </row>
    <row r="50" spans="2:3" x14ac:dyDescent="0.3">
      <c r="B50" s="9" t="s">
        <v>72</v>
      </c>
      <c r="C50" s="8"/>
    </row>
    <row r="51" spans="2:3" x14ac:dyDescent="0.3">
      <c r="B51" s="10" t="s">
        <v>74</v>
      </c>
      <c r="C51" s="11">
        <v>163856</v>
      </c>
    </row>
    <row r="52" spans="2:3" ht="15" thickBot="1" x14ac:dyDescent="0.35">
      <c r="B52" s="12" t="s">
        <v>73</v>
      </c>
      <c r="C52" s="13">
        <f>SUM(C51:C51)</f>
        <v>163856</v>
      </c>
    </row>
    <row r="53" spans="2:3" x14ac:dyDescent="0.3">
      <c r="B53" s="9" t="s">
        <v>75</v>
      </c>
      <c r="C53" s="8"/>
    </row>
    <row r="54" spans="2:3" x14ac:dyDescent="0.3">
      <c r="B54" s="10" t="s">
        <v>76</v>
      </c>
      <c r="C54" s="11">
        <v>81400</v>
      </c>
    </row>
    <row r="55" spans="2:3" ht="15" thickBot="1" x14ac:dyDescent="0.35">
      <c r="B55" s="12" t="s">
        <v>77</v>
      </c>
      <c r="C55" s="13">
        <f>SUM(C54:C54)</f>
        <v>81400</v>
      </c>
    </row>
    <row r="56" spans="2:3" ht="15" thickBot="1" x14ac:dyDescent="0.35">
      <c r="B56" s="14" t="s">
        <v>3</v>
      </c>
      <c r="C56" s="15">
        <f>SUM(C55,C52,C49,C45,C40,C33,C29,C19,C16)</f>
        <v>21382640.549999997</v>
      </c>
    </row>
    <row r="57" spans="2:3" x14ac:dyDescent="0.3">
      <c r="B57" s="9" t="s">
        <v>79</v>
      </c>
      <c r="C57" s="8"/>
    </row>
    <row r="58" spans="2:3" x14ac:dyDescent="0.3">
      <c r="B58" s="10" t="s">
        <v>80</v>
      </c>
      <c r="C58" s="11">
        <v>1782840</v>
      </c>
    </row>
    <row r="59" spans="2:3" ht="15" thickBot="1" x14ac:dyDescent="0.35">
      <c r="B59" s="12" t="s">
        <v>9</v>
      </c>
      <c r="C59" s="13">
        <f>SUM(C58:C58)</f>
        <v>1782840</v>
      </c>
    </row>
    <row r="60" spans="2:3" ht="16.2" thickBot="1" x14ac:dyDescent="0.35">
      <c r="B60" s="16" t="s">
        <v>10</v>
      </c>
      <c r="C60" s="17">
        <f>SUM(C59,C56)</f>
        <v>23165480.549999997</v>
      </c>
    </row>
    <row r="61" spans="2:3" x14ac:dyDescent="0.3">
      <c r="C6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CC850-CEBB-4BA7-86A6-7C78B80D769E}">
  <dimension ref="B1:C7"/>
  <sheetViews>
    <sheetView workbookViewId="0">
      <selection activeCell="B25" sqref="B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82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382.55</v>
      </c>
    </row>
    <row r="6" spans="2:3" ht="15" thickBot="1" x14ac:dyDescent="0.35">
      <c r="B6" s="12" t="s">
        <v>9</v>
      </c>
      <c r="C6" s="13">
        <f>SUM(C5:C5)</f>
        <v>382.55</v>
      </c>
    </row>
    <row r="7" spans="2:3" ht="16.2" thickBot="1" x14ac:dyDescent="0.35">
      <c r="B7" s="16" t="s">
        <v>10</v>
      </c>
      <c r="C7" s="17">
        <f>SUM(C6)</f>
        <v>382.55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7F206-54A8-4037-8DD0-7BE4C6BCF6DF}">
  <dimension ref="B1:C7"/>
  <sheetViews>
    <sheetView workbookViewId="0">
      <selection activeCell="E3" sqref="E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83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6</v>
      </c>
    </row>
    <row r="6" spans="2:3" ht="15" thickBot="1" x14ac:dyDescent="0.35">
      <c r="B6" s="12" t="s">
        <v>9</v>
      </c>
      <c r="C6" s="13">
        <f>SUM(C5:C5)</f>
        <v>6</v>
      </c>
    </row>
    <row r="7" spans="2:3" ht="16.2" thickBot="1" x14ac:dyDescent="0.35">
      <c r="B7" s="16" t="s">
        <v>10</v>
      </c>
      <c r="C7" s="17">
        <f>SUM(C6)</f>
        <v>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9256A-79C8-4DC0-8682-C42A777541FC}">
  <dimension ref="B1:C16"/>
  <sheetViews>
    <sheetView workbookViewId="0">
      <selection activeCell="C27" sqref="C2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84</v>
      </c>
    </row>
    <row r="4" spans="2:3" ht="15" thickBot="1" x14ac:dyDescent="0.35">
      <c r="B4" s="7" t="s">
        <v>85</v>
      </c>
      <c r="C4" s="8"/>
    </row>
    <row r="5" spans="2:3" x14ac:dyDescent="0.3">
      <c r="B5" s="9" t="s">
        <v>86</v>
      </c>
      <c r="C5" s="8"/>
    </row>
    <row r="6" spans="2:3" x14ac:dyDescent="0.3">
      <c r="B6" s="10" t="s">
        <v>41</v>
      </c>
      <c r="C6" s="11">
        <v>183960</v>
      </c>
    </row>
    <row r="7" spans="2:3" x14ac:dyDescent="0.3">
      <c r="B7" s="10" t="s">
        <v>87</v>
      </c>
      <c r="C7" s="11">
        <v>688020</v>
      </c>
    </row>
    <row r="8" spans="2:3" x14ac:dyDescent="0.3">
      <c r="B8" s="10" t="s">
        <v>74</v>
      </c>
      <c r="C8" s="11">
        <v>55296</v>
      </c>
    </row>
    <row r="9" spans="2:3" ht="15" thickBot="1" x14ac:dyDescent="0.35">
      <c r="B9" s="12" t="s">
        <v>91</v>
      </c>
      <c r="C9" s="13">
        <f>SUM(C6:C8)</f>
        <v>927276</v>
      </c>
    </row>
    <row r="10" spans="2:3" x14ac:dyDescent="0.3">
      <c r="B10" s="9" t="s">
        <v>4</v>
      </c>
      <c r="C10" s="8"/>
    </row>
    <row r="11" spans="2:3" x14ac:dyDescent="0.3">
      <c r="B11" s="10" t="s">
        <v>12</v>
      </c>
      <c r="C11" s="11">
        <v>6</v>
      </c>
    </row>
    <row r="12" spans="2:3" x14ac:dyDescent="0.3">
      <c r="B12" s="10" t="s">
        <v>88</v>
      </c>
      <c r="C12" s="11">
        <v>99927310.640000001</v>
      </c>
    </row>
    <row r="13" spans="2:3" x14ac:dyDescent="0.3">
      <c r="B13" s="10" t="s">
        <v>89</v>
      </c>
      <c r="C13" s="11">
        <v>54812.59</v>
      </c>
    </row>
    <row r="14" spans="2:3" x14ac:dyDescent="0.3">
      <c r="B14" s="10" t="s">
        <v>90</v>
      </c>
      <c r="C14" s="11">
        <v>24890.3</v>
      </c>
    </row>
    <row r="15" spans="2:3" ht="15" thickBot="1" x14ac:dyDescent="0.35">
      <c r="B15" s="12" t="s">
        <v>9</v>
      </c>
      <c r="C15" s="13">
        <f>SUM(C11:C14)</f>
        <v>100007019.53</v>
      </c>
    </row>
    <row r="16" spans="2:3" ht="16.2" thickBot="1" x14ac:dyDescent="0.35">
      <c r="B16" s="16" t="s">
        <v>10</v>
      </c>
      <c r="C16" s="17">
        <f>SUM(C15,C9)</f>
        <v>100934295.53</v>
      </c>
    </row>
  </sheetData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02583-3877-45A2-9976-C267476490C3}">
  <dimension ref="B1:C7"/>
  <sheetViews>
    <sheetView workbookViewId="0">
      <selection activeCell="C25" sqref="C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92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78174.83</v>
      </c>
    </row>
    <row r="6" spans="2:3" ht="15" thickBot="1" x14ac:dyDescent="0.35">
      <c r="B6" s="12" t="s">
        <v>9</v>
      </c>
      <c r="C6" s="13">
        <f>SUM(C5:C5)</f>
        <v>78174.83</v>
      </c>
    </row>
    <row r="7" spans="2:3" ht="16.2" thickBot="1" x14ac:dyDescent="0.35">
      <c r="B7" s="16" t="s">
        <v>10</v>
      </c>
      <c r="C7" s="17">
        <f>SUM(C6)</f>
        <v>78174.83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3B236-1C2B-4B20-8353-66093D95E105}">
  <dimension ref="B2:C127"/>
  <sheetViews>
    <sheetView workbookViewId="0">
      <selection activeCell="G12" sqref="G12:G13"/>
    </sheetView>
  </sheetViews>
  <sheetFormatPr defaultRowHeight="14.4" x14ac:dyDescent="0.3"/>
  <cols>
    <col min="1" max="1" width="8.88671875" customWidth="1"/>
    <col min="2" max="2" width="41.5546875" customWidth="1"/>
    <col min="3" max="3" width="23.5546875" customWidth="1"/>
  </cols>
  <sheetData>
    <row r="2" spans="2:3" ht="15" thickBot="1" x14ac:dyDescent="0.35"/>
    <row r="3" spans="2:3" ht="15.6" x14ac:dyDescent="0.3">
      <c r="B3" s="3" t="s">
        <v>0</v>
      </c>
      <c r="C3" s="4"/>
    </row>
    <row r="4" spans="2:3" ht="16.2" thickBot="1" x14ac:dyDescent="0.35">
      <c r="B4" s="5" t="s">
        <v>1</v>
      </c>
      <c r="C4" s="6" t="s">
        <v>93</v>
      </c>
    </row>
    <row r="5" spans="2:3" x14ac:dyDescent="0.3">
      <c r="B5" s="9" t="s">
        <v>94</v>
      </c>
      <c r="C5" s="8"/>
    </row>
    <row r="6" spans="2:3" x14ac:dyDescent="0.3">
      <c r="B6" s="10" t="s">
        <v>95</v>
      </c>
      <c r="C6" s="11">
        <v>240279.08</v>
      </c>
    </row>
    <row r="7" spans="2:3" x14ac:dyDescent="0.3">
      <c r="B7" s="10" t="s">
        <v>96</v>
      </c>
      <c r="C7" s="11">
        <v>9605.4</v>
      </c>
    </row>
    <row r="8" spans="2:3" x14ac:dyDescent="0.3">
      <c r="B8" s="10" t="s">
        <v>97</v>
      </c>
      <c r="C8" s="11">
        <v>480858</v>
      </c>
    </row>
    <row r="9" spans="2:3" x14ac:dyDescent="0.3">
      <c r="B9" s="10" t="s">
        <v>98</v>
      </c>
      <c r="C9" s="11">
        <v>56100</v>
      </c>
    </row>
    <row r="10" spans="2:3" x14ac:dyDescent="0.3">
      <c r="B10" s="10" t="s">
        <v>99</v>
      </c>
      <c r="C10" s="11">
        <v>388111.52</v>
      </c>
    </row>
    <row r="11" spans="2:3" x14ac:dyDescent="0.3">
      <c r="B11" s="10" t="s">
        <v>100</v>
      </c>
      <c r="C11" s="11">
        <v>102660</v>
      </c>
    </row>
    <row r="12" spans="2:3" x14ac:dyDescent="0.3">
      <c r="B12" s="10" t="s">
        <v>101</v>
      </c>
      <c r="C12" s="11">
        <v>82938.960000000006</v>
      </c>
    </row>
    <row r="13" spans="2:3" x14ac:dyDescent="0.3">
      <c r="B13" s="10" t="s">
        <v>102</v>
      </c>
      <c r="C13" s="11">
        <v>11871.6</v>
      </c>
    </row>
    <row r="14" spans="2:3" x14ac:dyDescent="0.3">
      <c r="B14" s="10" t="s">
        <v>103</v>
      </c>
      <c r="C14" s="11">
        <v>128400</v>
      </c>
    </row>
    <row r="15" spans="2:3" x14ac:dyDescent="0.3">
      <c r="B15" s="10" t="s">
        <v>104</v>
      </c>
      <c r="C15" s="11">
        <v>2243332.7999999998</v>
      </c>
    </row>
    <row r="16" spans="2:3" x14ac:dyDescent="0.3">
      <c r="B16" s="10" t="s">
        <v>105</v>
      </c>
      <c r="C16" s="11">
        <v>138504</v>
      </c>
    </row>
    <row r="17" spans="2:3" x14ac:dyDescent="0.3">
      <c r="B17" s="10" t="s">
        <v>106</v>
      </c>
      <c r="C17" s="11">
        <v>43200</v>
      </c>
    </row>
    <row r="18" spans="2:3" x14ac:dyDescent="0.3">
      <c r="B18" s="10" t="s">
        <v>107</v>
      </c>
      <c r="C18" s="11">
        <v>82560.820000000007</v>
      </c>
    </row>
    <row r="19" spans="2:3" x14ac:dyDescent="0.3">
      <c r="B19" s="10" t="s">
        <v>108</v>
      </c>
      <c r="C19" s="11">
        <v>8077.43</v>
      </c>
    </row>
    <row r="20" spans="2:3" x14ac:dyDescent="0.3">
      <c r="B20" s="10" t="s">
        <v>109</v>
      </c>
      <c r="C20" s="11">
        <v>4224</v>
      </c>
    </row>
    <row r="21" spans="2:3" x14ac:dyDescent="0.3">
      <c r="B21" s="10" t="s">
        <v>110</v>
      </c>
      <c r="C21" s="11">
        <v>32154.67</v>
      </c>
    </row>
    <row r="22" spans="2:3" x14ac:dyDescent="0.3">
      <c r="B22" s="10" t="s">
        <v>111</v>
      </c>
      <c r="C22" s="11">
        <v>41004</v>
      </c>
    </row>
    <row r="23" spans="2:3" x14ac:dyDescent="0.3">
      <c r="B23" s="10" t="s">
        <v>112</v>
      </c>
      <c r="C23" s="11">
        <v>125280</v>
      </c>
    </row>
    <row r="24" spans="2:3" x14ac:dyDescent="0.3">
      <c r="B24" s="10" t="s">
        <v>113</v>
      </c>
      <c r="C24" s="11">
        <v>32286.6</v>
      </c>
    </row>
    <row r="25" spans="2:3" x14ac:dyDescent="0.3">
      <c r="B25" s="10" t="s">
        <v>114</v>
      </c>
      <c r="C25" s="11">
        <v>95292</v>
      </c>
    </row>
    <row r="26" spans="2:3" x14ac:dyDescent="0.3">
      <c r="B26" s="10" t="s">
        <v>115</v>
      </c>
      <c r="C26" s="11">
        <v>119585.4</v>
      </c>
    </row>
    <row r="27" spans="2:3" x14ac:dyDescent="0.3">
      <c r="B27" s="10" t="s">
        <v>116</v>
      </c>
      <c r="C27" s="11">
        <v>568800</v>
      </c>
    </row>
    <row r="28" spans="2:3" x14ac:dyDescent="0.3">
      <c r="B28" s="10" t="s">
        <v>117</v>
      </c>
      <c r="C28" s="11">
        <v>70000</v>
      </c>
    </row>
    <row r="29" spans="2:3" x14ac:dyDescent="0.3">
      <c r="B29" s="10" t="s">
        <v>118</v>
      </c>
      <c r="C29" s="11">
        <v>144000</v>
      </c>
    </row>
    <row r="30" spans="2:3" x14ac:dyDescent="0.3">
      <c r="B30" s="10" t="s">
        <v>119</v>
      </c>
      <c r="C30" s="11">
        <v>96000</v>
      </c>
    </row>
    <row r="31" spans="2:3" x14ac:dyDescent="0.3">
      <c r="B31" s="10" t="s">
        <v>120</v>
      </c>
      <c r="C31" s="11">
        <v>233580</v>
      </c>
    </row>
    <row r="32" spans="2:3" x14ac:dyDescent="0.3">
      <c r="B32" s="10" t="s">
        <v>121</v>
      </c>
      <c r="C32" s="11">
        <v>23799.98</v>
      </c>
    </row>
    <row r="33" spans="2:3" x14ac:dyDescent="0.3">
      <c r="B33" s="10" t="s">
        <v>122</v>
      </c>
      <c r="C33" s="11">
        <v>7080</v>
      </c>
    </row>
    <row r="34" spans="2:3" x14ac:dyDescent="0.3">
      <c r="B34" s="10" t="s">
        <v>123</v>
      </c>
      <c r="C34" s="11">
        <v>210000</v>
      </c>
    </row>
    <row r="35" spans="2:3" x14ac:dyDescent="0.3">
      <c r="B35" s="10" t="s">
        <v>124</v>
      </c>
      <c r="C35" s="11">
        <v>1190130</v>
      </c>
    </row>
    <row r="36" spans="2:3" x14ac:dyDescent="0.3">
      <c r="B36" s="10" t="s">
        <v>125</v>
      </c>
      <c r="C36" s="11">
        <v>10200</v>
      </c>
    </row>
    <row r="37" spans="2:3" x14ac:dyDescent="0.3">
      <c r="B37" s="10" t="s">
        <v>126</v>
      </c>
      <c r="C37" s="11">
        <v>173637</v>
      </c>
    </row>
    <row r="38" spans="2:3" x14ac:dyDescent="0.3">
      <c r="B38" s="10" t="s">
        <v>127</v>
      </c>
      <c r="C38" s="11">
        <v>32558.400000000001</v>
      </c>
    </row>
    <row r="39" spans="2:3" x14ac:dyDescent="0.3">
      <c r="B39" s="10" t="s">
        <v>128</v>
      </c>
      <c r="C39" s="11">
        <v>14008.8</v>
      </c>
    </row>
    <row r="40" spans="2:3" x14ac:dyDescent="0.3">
      <c r="B40" s="10" t="s">
        <v>129</v>
      </c>
      <c r="C40" s="11">
        <v>254687.97</v>
      </c>
    </row>
    <row r="41" spans="2:3" x14ac:dyDescent="0.3">
      <c r="B41" s="10" t="s">
        <v>130</v>
      </c>
      <c r="C41" s="11">
        <v>143400</v>
      </c>
    </row>
    <row r="42" spans="2:3" x14ac:dyDescent="0.3">
      <c r="B42" s="10" t="s">
        <v>131</v>
      </c>
      <c r="C42" s="11">
        <v>95520</v>
      </c>
    </row>
    <row r="43" spans="2:3" x14ac:dyDescent="0.3">
      <c r="B43" s="10" t="s">
        <v>132</v>
      </c>
      <c r="C43" s="11">
        <v>336544</v>
      </c>
    </row>
    <row r="44" spans="2:3" x14ac:dyDescent="0.3">
      <c r="B44" s="10" t="s">
        <v>133</v>
      </c>
      <c r="C44" s="11">
        <v>302227.20000000001</v>
      </c>
    </row>
    <row r="45" spans="2:3" x14ac:dyDescent="0.3">
      <c r="B45" s="10" t="s">
        <v>134</v>
      </c>
      <c r="C45" s="11">
        <v>49656</v>
      </c>
    </row>
    <row r="46" spans="2:3" x14ac:dyDescent="0.3">
      <c r="B46" s="10" t="s">
        <v>135</v>
      </c>
      <c r="C46" s="11">
        <v>168690.08</v>
      </c>
    </row>
    <row r="47" spans="2:3" x14ac:dyDescent="0.3">
      <c r="B47" s="10" t="s">
        <v>136</v>
      </c>
      <c r="C47" s="11">
        <v>3318157.03</v>
      </c>
    </row>
    <row r="48" spans="2:3" x14ac:dyDescent="0.3">
      <c r="B48" s="10" t="s">
        <v>137</v>
      </c>
      <c r="C48" s="11">
        <v>871194</v>
      </c>
    </row>
    <row r="49" spans="2:3" x14ac:dyDescent="0.3">
      <c r="B49" s="10" t="s">
        <v>138</v>
      </c>
      <c r="C49" s="11">
        <v>187440</v>
      </c>
    </row>
    <row r="50" spans="2:3" x14ac:dyDescent="0.3">
      <c r="B50" s="10" t="s">
        <v>139</v>
      </c>
      <c r="C50" s="11">
        <v>154863</v>
      </c>
    </row>
    <row r="51" spans="2:3" x14ac:dyDescent="0.3">
      <c r="B51" s="10" t="s">
        <v>140</v>
      </c>
      <c r="C51" s="11">
        <v>143280</v>
      </c>
    </row>
    <row r="52" spans="2:3" x14ac:dyDescent="0.3">
      <c r="B52" s="10" t="s">
        <v>141</v>
      </c>
      <c r="C52" s="11">
        <v>843062.26</v>
      </c>
    </row>
    <row r="53" spans="2:3" ht="15" thickBot="1" x14ac:dyDescent="0.35">
      <c r="B53" s="12" t="s">
        <v>10</v>
      </c>
      <c r="C53" s="13">
        <f>SUM(C6:C52)</f>
        <v>14108841.999999998</v>
      </c>
    </row>
    <row r="54" spans="2:3" x14ac:dyDescent="0.3">
      <c r="B54" s="9" t="s">
        <v>142</v>
      </c>
      <c r="C54" s="8"/>
    </row>
    <row r="55" spans="2:3" x14ac:dyDescent="0.3">
      <c r="B55" s="10" t="s">
        <v>143</v>
      </c>
      <c r="C55" s="11">
        <v>42372</v>
      </c>
    </row>
    <row r="56" spans="2:3" x14ac:dyDescent="0.3">
      <c r="B56" s="10" t="s">
        <v>144</v>
      </c>
      <c r="C56" s="11">
        <v>112658</v>
      </c>
    </row>
    <row r="57" spans="2:3" x14ac:dyDescent="0.3">
      <c r="B57" s="10" t="s">
        <v>145</v>
      </c>
      <c r="C57" s="11">
        <v>72000</v>
      </c>
    </row>
    <row r="58" spans="2:3" x14ac:dyDescent="0.3">
      <c r="B58" s="10" t="s">
        <v>146</v>
      </c>
      <c r="C58" s="11">
        <v>116655</v>
      </c>
    </row>
    <row r="59" spans="2:3" x14ac:dyDescent="0.3">
      <c r="B59" s="10" t="s">
        <v>147</v>
      </c>
      <c r="C59" s="11">
        <v>12000</v>
      </c>
    </row>
    <row r="60" spans="2:3" x14ac:dyDescent="0.3">
      <c r="B60" s="10" t="s">
        <v>148</v>
      </c>
      <c r="C60" s="11">
        <v>27600</v>
      </c>
    </row>
    <row r="61" spans="2:3" x14ac:dyDescent="0.3">
      <c r="B61" s="10" t="s">
        <v>149</v>
      </c>
      <c r="C61" s="11">
        <v>76800</v>
      </c>
    </row>
    <row r="62" spans="2:3" x14ac:dyDescent="0.3">
      <c r="B62" s="10" t="s">
        <v>150</v>
      </c>
      <c r="C62" s="11">
        <v>164142</v>
      </c>
    </row>
    <row r="63" spans="2:3" x14ac:dyDescent="0.3">
      <c r="B63" s="10" t="s">
        <v>151</v>
      </c>
      <c r="C63" s="11">
        <v>209280</v>
      </c>
    </row>
    <row r="64" spans="2:3" x14ac:dyDescent="0.3">
      <c r="B64" s="10" t="s">
        <v>152</v>
      </c>
      <c r="C64" s="11">
        <v>1080</v>
      </c>
    </row>
    <row r="65" spans="2:3" x14ac:dyDescent="0.3">
      <c r="B65" s="10" t="s">
        <v>153</v>
      </c>
      <c r="C65" s="11">
        <v>59700</v>
      </c>
    </row>
    <row r="66" spans="2:3" x14ac:dyDescent="0.3">
      <c r="B66" s="10" t="s">
        <v>154</v>
      </c>
      <c r="C66" s="11">
        <v>19250</v>
      </c>
    </row>
    <row r="67" spans="2:3" x14ac:dyDescent="0.3">
      <c r="B67" s="10" t="s">
        <v>155</v>
      </c>
      <c r="C67" s="11">
        <v>388920</v>
      </c>
    </row>
    <row r="68" spans="2:3" x14ac:dyDescent="0.3">
      <c r="B68" s="10" t="s">
        <v>156</v>
      </c>
      <c r="C68" s="11">
        <v>106020</v>
      </c>
    </row>
    <row r="69" spans="2:3" x14ac:dyDescent="0.3">
      <c r="B69" s="10" t="s">
        <v>157</v>
      </c>
      <c r="C69" s="11">
        <v>184140</v>
      </c>
    </row>
    <row r="70" spans="2:3" x14ac:dyDescent="0.3">
      <c r="B70" s="10" t="s">
        <v>158</v>
      </c>
      <c r="C70" s="11">
        <v>31350</v>
      </c>
    </row>
    <row r="71" spans="2:3" x14ac:dyDescent="0.3">
      <c r="B71" s="10" t="s">
        <v>159</v>
      </c>
      <c r="C71" s="11">
        <v>649740.71</v>
      </c>
    </row>
    <row r="72" spans="2:3" x14ac:dyDescent="0.3">
      <c r="B72" s="10" t="s">
        <v>160</v>
      </c>
      <c r="C72" s="11">
        <v>39600</v>
      </c>
    </row>
    <row r="73" spans="2:3" x14ac:dyDescent="0.3">
      <c r="B73" s="10" t="s">
        <v>161</v>
      </c>
      <c r="C73" s="11">
        <v>72000</v>
      </c>
    </row>
    <row r="74" spans="2:3" x14ac:dyDescent="0.3">
      <c r="B74" s="10" t="s">
        <v>162</v>
      </c>
      <c r="C74" s="11">
        <v>340952.49</v>
      </c>
    </row>
    <row r="75" spans="2:3" x14ac:dyDescent="0.3">
      <c r="B75" s="10" t="s">
        <v>163</v>
      </c>
      <c r="C75" s="11">
        <v>5022</v>
      </c>
    </row>
    <row r="76" spans="2:3" x14ac:dyDescent="0.3">
      <c r="B76" s="10" t="s">
        <v>164</v>
      </c>
      <c r="C76" s="11">
        <v>152652</v>
      </c>
    </row>
    <row r="77" spans="2:3" x14ac:dyDescent="0.3">
      <c r="B77" s="10" t="s">
        <v>165</v>
      </c>
      <c r="C77" s="11">
        <v>49104</v>
      </c>
    </row>
    <row r="78" spans="2:3" x14ac:dyDescent="0.3">
      <c r="B78" s="10" t="s">
        <v>166</v>
      </c>
      <c r="C78" s="11">
        <v>59400</v>
      </c>
    </row>
    <row r="79" spans="2:3" x14ac:dyDescent="0.3">
      <c r="B79" s="10" t="s">
        <v>167</v>
      </c>
      <c r="C79" s="11">
        <v>29700</v>
      </c>
    </row>
    <row r="80" spans="2:3" x14ac:dyDescent="0.3">
      <c r="B80" s="10" t="s">
        <v>168</v>
      </c>
      <c r="C80" s="11">
        <v>467136</v>
      </c>
    </row>
    <row r="81" spans="2:3" x14ac:dyDescent="0.3">
      <c r="B81" s="10" t="s">
        <v>169</v>
      </c>
      <c r="C81" s="11">
        <v>10080</v>
      </c>
    </row>
    <row r="82" spans="2:3" x14ac:dyDescent="0.3">
      <c r="B82" s="10" t="s">
        <v>170</v>
      </c>
      <c r="C82" s="11">
        <v>180000</v>
      </c>
    </row>
    <row r="83" spans="2:3" x14ac:dyDescent="0.3">
      <c r="B83" s="10" t="s">
        <v>128</v>
      </c>
      <c r="C83" s="11">
        <v>54096</v>
      </c>
    </row>
    <row r="84" spans="2:3" x14ac:dyDescent="0.3">
      <c r="B84" s="10" t="s">
        <v>171</v>
      </c>
      <c r="C84" s="11">
        <v>85500</v>
      </c>
    </row>
    <row r="85" spans="2:3" x14ac:dyDescent="0.3">
      <c r="B85" s="10" t="s">
        <v>172</v>
      </c>
      <c r="C85" s="11">
        <v>45000</v>
      </c>
    </row>
    <row r="86" spans="2:3" x14ac:dyDescent="0.3">
      <c r="B86" s="10" t="s">
        <v>173</v>
      </c>
      <c r="C86" s="11">
        <v>99307.8</v>
      </c>
    </row>
    <row r="87" spans="2:3" x14ac:dyDescent="0.3">
      <c r="B87" s="10" t="s">
        <v>174</v>
      </c>
      <c r="C87" s="11">
        <v>682450</v>
      </c>
    </row>
    <row r="88" spans="2:3" ht="15" thickBot="1" x14ac:dyDescent="0.35">
      <c r="B88" s="12" t="s">
        <v>10</v>
      </c>
      <c r="C88" s="13">
        <f>SUM(C55:C87)</f>
        <v>4645708</v>
      </c>
    </row>
    <row r="89" spans="2:3" x14ac:dyDescent="0.3">
      <c r="B89" s="9" t="s">
        <v>175</v>
      </c>
      <c r="C89" s="8"/>
    </row>
    <row r="90" spans="2:3" x14ac:dyDescent="0.3">
      <c r="B90" s="10" t="s">
        <v>144</v>
      </c>
      <c r="C90" s="11">
        <v>62730</v>
      </c>
    </row>
    <row r="91" spans="2:3" x14ac:dyDescent="0.3">
      <c r="B91" s="10" t="s">
        <v>145</v>
      </c>
      <c r="C91" s="11">
        <v>2200428</v>
      </c>
    </row>
    <row r="92" spans="2:3" x14ac:dyDescent="0.3">
      <c r="B92" s="10" t="s">
        <v>146</v>
      </c>
      <c r="C92" s="11">
        <v>132440</v>
      </c>
    </row>
    <row r="93" spans="2:3" x14ac:dyDescent="0.3">
      <c r="B93" s="10" t="s">
        <v>176</v>
      </c>
      <c r="C93" s="11">
        <v>92160</v>
      </c>
    </row>
    <row r="94" spans="2:3" x14ac:dyDescent="0.3">
      <c r="B94" s="10" t="s">
        <v>150</v>
      </c>
      <c r="C94" s="11">
        <v>20592</v>
      </c>
    </row>
    <row r="95" spans="2:3" x14ac:dyDescent="0.3">
      <c r="B95" s="10" t="s">
        <v>102</v>
      </c>
      <c r="C95" s="11">
        <v>2292</v>
      </c>
    </row>
    <row r="96" spans="2:3" x14ac:dyDescent="0.3">
      <c r="B96" s="10" t="s">
        <v>177</v>
      </c>
      <c r="C96" s="11">
        <v>201600</v>
      </c>
    </row>
    <row r="97" spans="2:3" x14ac:dyDescent="0.3">
      <c r="B97" s="10" t="s">
        <v>155</v>
      </c>
      <c r="C97" s="11">
        <v>132360</v>
      </c>
    </row>
    <row r="98" spans="2:3" x14ac:dyDescent="0.3">
      <c r="B98" s="10" t="s">
        <v>156</v>
      </c>
      <c r="C98" s="11">
        <v>759228</v>
      </c>
    </row>
    <row r="99" spans="2:3" x14ac:dyDescent="0.3">
      <c r="B99" s="10" t="s">
        <v>157</v>
      </c>
      <c r="C99" s="11">
        <v>718028</v>
      </c>
    </row>
    <row r="100" spans="2:3" x14ac:dyDescent="0.3">
      <c r="B100" s="10" t="s">
        <v>158</v>
      </c>
      <c r="C100" s="11">
        <v>190800</v>
      </c>
    </row>
    <row r="101" spans="2:3" x14ac:dyDescent="0.3">
      <c r="B101" s="10" t="s">
        <v>159</v>
      </c>
      <c r="C101" s="11">
        <v>64885.919999999998</v>
      </c>
    </row>
    <row r="102" spans="2:3" x14ac:dyDescent="0.3">
      <c r="B102" s="10" t="s">
        <v>160</v>
      </c>
      <c r="C102" s="11">
        <v>272400</v>
      </c>
    </row>
    <row r="103" spans="2:3" x14ac:dyDescent="0.3">
      <c r="B103" s="10" t="s">
        <v>178</v>
      </c>
      <c r="C103" s="11">
        <v>1537.2</v>
      </c>
    </row>
    <row r="104" spans="2:3" x14ac:dyDescent="0.3">
      <c r="B104" s="10" t="s">
        <v>179</v>
      </c>
      <c r="C104" s="11">
        <v>4824</v>
      </c>
    </row>
    <row r="105" spans="2:3" x14ac:dyDescent="0.3">
      <c r="B105" s="10" t="s">
        <v>162</v>
      </c>
      <c r="C105" s="11">
        <v>360000</v>
      </c>
    </row>
    <row r="106" spans="2:3" x14ac:dyDescent="0.3">
      <c r="B106" s="10" t="s">
        <v>180</v>
      </c>
      <c r="C106" s="11">
        <v>111504.74</v>
      </c>
    </row>
    <row r="107" spans="2:3" x14ac:dyDescent="0.3">
      <c r="B107" s="10" t="s">
        <v>168</v>
      </c>
      <c r="C107" s="11">
        <v>2055756</v>
      </c>
    </row>
    <row r="108" spans="2:3" x14ac:dyDescent="0.3">
      <c r="B108" s="10" t="s">
        <v>169</v>
      </c>
      <c r="C108" s="11">
        <v>2280</v>
      </c>
    </row>
    <row r="109" spans="2:3" x14ac:dyDescent="0.3">
      <c r="B109" s="10" t="s">
        <v>127</v>
      </c>
      <c r="C109" s="11">
        <v>322857.12</v>
      </c>
    </row>
    <row r="110" spans="2:3" x14ac:dyDescent="0.3">
      <c r="B110" s="10" t="s">
        <v>128</v>
      </c>
      <c r="C110" s="11">
        <v>3720</v>
      </c>
    </row>
    <row r="111" spans="2:3" x14ac:dyDescent="0.3">
      <c r="B111" s="10" t="s">
        <v>172</v>
      </c>
      <c r="C111" s="11">
        <v>15000</v>
      </c>
    </row>
    <row r="112" spans="2:3" ht="15" thickBot="1" x14ac:dyDescent="0.35">
      <c r="B112" s="12" t="s">
        <v>10</v>
      </c>
      <c r="C112" s="13">
        <f>SUM(C90:C111)</f>
        <v>7727422.9800000004</v>
      </c>
    </row>
    <row r="113" spans="2:3" x14ac:dyDescent="0.3">
      <c r="B113" s="9" t="s">
        <v>181</v>
      </c>
      <c r="C113" s="8"/>
    </row>
    <row r="114" spans="2:3" x14ac:dyDescent="0.3">
      <c r="B114" s="10" t="s">
        <v>158</v>
      </c>
      <c r="C114" s="11">
        <v>1412400</v>
      </c>
    </row>
    <row r="115" spans="2:3" x14ac:dyDescent="0.3">
      <c r="B115" s="10" t="s">
        <v>182</v>
      </c>
      <c r="C115" s="11">
        <v>880</v>
      </c>
    </row>
    <row r="116" spans="2:3" ht="15" thickBot="1" x14ac:dyDescent="0.35">
      <c r="B116" s="12" t="s">
        <v>10</v>
      </c>
      <c r="C116" s="13">
        <f>SUM(C114:C115)</f>
        <v>1413280</v>
      </c>
    </row>
    <row r="117" spans="2:3" x14ac:dyDescent="0.3">
      <c r="B117" s="9" t="s">
        <v>183</v>
      </c>
      <c r="C117" s="8"/>
    </row>
    <row r="118" spans="2:3" x14ac:dyDescent="0.3">
      <c r="B118" s="10" t="s">
        <v>144</v>
      </c>
      <c r="C118" s="11">
        <v>181464</v>
      </c>
    </row>
    <row r="119" spans="2:3" x14ac:dyDescent="0.3">
      <c r="B119" s="10" t="s">
        <v>184</v>
      </c>
      <c r="C119" s="11">
        <v>1804785.4</v>
      </c>
    </row>
    <row r="120" spans="2:3" x14ac:dyDescent="0.3">
      <c r="B120" s="10" t="s">
        <v>185</v>
      </c>
      <c r="C120" s="11">
        <v>23268.959999999999</v>
      </c>
    </row>
    <row r="121" spans="2:3" ht="15" thickBot="1" x14ac:dyDescent="0.35">
      <c r="B121" s="12" t="s">
        <v>10</v>
      </c>
      <c r="C121" s="13">
        <f>SUM(C118:C120)</f>
        <v>2009518.3599999999</v>
      </c>
    </row>
    <row r="122" spans="2:3" x14ac:dyDescent="0.3">
      <c r="B122" s="9" t="s">
        <v>186</v>
      </c>
      <c r="C122" s="8"/>
    </row>
    <row r="123" spans="2:3" x14ac:dyDescent="0.3">
      <c r="B123" s="10" t="s">
        <v>187</v>
      </c>
      <c r="C123" s="11">
        <v>34560</v>
      </c>
    </row>
    <row r="124" spans="2:3" x14ac:dyDescent="0.3">
      <c r="B124" s="10" t="s">
        <v>188</v>
      </c>
      <c r="C124" s="11">
        <v>27480</v>
      </c>
    </row>
    <row r="125" spans="2:3" x14ac:dyDescent="0.3">
      <c r="B125" s="10" t="s">
        <v>189</v>
      </c>
      <c r="C125" s="11">
        <v>41436</v>
      </c>
    </row>
    <row r="126" spans="2:3" ht="15" thickBot="1" x14ac:dyDescent="0.35">
      <c r="B126" s="12" t="s">
        <v>10</v>
      </c>
      <c r="C126" s="13">
        <f>SUM(C123:C125)</f>
        <v>103476</v>
      </c>
    </row>
    <row r="127" spans="2:3" ht="16.2" thickBot="1" x14ac:dyDescent="0.35">
      <c r="B127" s="16" t="s">
        <v>10</v>
      </c>
      <c r="C127" s="17">
        <f>SUM(C126,C121,C116,C112,C88,C53)</f>
        <v>30008247.339999996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CE855-30EA-408C-83C1-88ACDF357186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190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62720.1</v>
      </c>
    </row>
    <row r="6" spans="2:3" ht="15" thickBot="1" x14ac:dyDescent="0.35">
      <c r="B6" s="12" t="s">
        <v>9</v>
      </c>
      <c r="C6" s="13">
        <f>SUM(C5:C5)</f>
        <v>62720.1</v>
      </c>
    </row>
    <row r="7" spans="2:3" ht="16.2" thickBot="1" x14ac:dyDescent="0.35">
      <c r="B7" s="16" t="s">
        <v>10</v>
      </c>
      <c r="C7" s="17">
        <f>SUM(C6)</f>
        <v>62720.1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BEF71-4BA6-4320-A9CE-1F5C6364855C}">
  <dimension ref="B1:C59"/>
  <sheetViews>
    <sheetView topLeftCell="A16" workbookViewId="0">
      <selection activeCell="F64" sqref="F63:F6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191</v>
      </c>
    </row>
    <row r="4" spans="2:3" ht="15" thickBot="1" x14ac:dyDescent="0.35">
      <c r="B4" s="7" t="s">
        <v>192</v>
      </c>
      <c r="C4" s="8"/>
    </row>
    <row r="5" spans="2:3" x14ac:dyDescent="0.3">
      <c r="B5" s="9" t="s">
        <v>13</v>
      </c>
      <c r="C5" s="8"/>
    </row>
    <row r="6" spans="2:3" x14ac:dyDescent="0.3">
      <c r="B6" s="10" t="s">
        <v>39</v>
      </c>
      <c r="C6" s="11">
        <v>617969.26</v>
      </c>
    </row>
    <row r="7" spans="2:3" x14ac:dyDescent="0.3">
      <c r="B7" s="10" t="s">
        <v>193</v>
      </c>
      <c r="C7" s="11">
        <v>10895.89</v>
      </c>
    </row>
    <row r="8" spans="2:3" x14ac:dyDescent="0.3">
      <c r="B8" s="10" t="s">
        <v>40</v>
      </c>
      <c r="C8" s="11">
        <v>350466.6</v>
      </c>
    </row>
    <row r="9" spans="2:3" x14ac:dyDescent="0.3">
      <c r="B9" s="10" t="s">
        <v>41</v>
      </c>
      <c r="C9" s="11">
        <v>754906.68</v>
      </c>
    </row>
    <row r="10" spans="2:3" x14ac:dyDescent="0.3">
      <c r="B10" s="10" t="s">
        <v>43</v>
      </c>
      <c r="C10" s="11">
        <v>729981.04</v>
      </c>
    </row>
    <row r="11" spans="2:3" x14ac:dyDescent="0.3">
      <c r="B11" s="10" t="s">
        <v>194</v>
      </c>
      <c r="C11" s="11">
        <v>49760.81</v>
      </c>
    </row>
    <row r="12" spans="2:3" x14ac:dyDescent="0.3">
      <c r="B12" s="10" t="s">
        <v>195</v>
      </c>
      <c r="C12" s="11">
        <v>375628.57</v>
      </c>
    </row>
    <row r="13" spans="2:3" x14ac:dyDescent="0.3">
      <c r="B13" s="10" t="s">
        <v>197</v>
      </c>
      <c r="C13" s="11">
        <v>416858.75</v>
      </c>
    </row>
    <row r="14" spans="2:3" x14ac:dyDescent="0.3">
      <c r="B14" s="10" t="s">
        <v>196</v>
      </c>
      <c r="C14" s="11">
        <v>123555.3</v>
      </c>
    </row>
    <row r="15" spans="2:3" x14ac:dyDescent="0.3">
      <c r="B15" s="10" t="s">
        <v>45</v>
      </c>
      <c r="C15" s="11">
        <v>1657582.68</v>
      </c>
    </row>
    <row r="16" spans="2:3" x14ac:dyDescent="0.3">
      <c r="B16" s="10" t="s">
        <v>198</v>
      </c>
      <c r="C16" s="11">
        <v>2907.74</v>
      </c>
    </row>
    <row r="17" spans="2:3" x14ac:dyDescent="0.3">
      <c r="B17" s="10" t="s">
        <v>46</v>
      </c>
      <c r="C17" s="11">
        <v>779657.77</v>
      </c>
    </row>
    <row r="18" spans="2:3" x14ac:dyDescent="0.3">
      <c r="B18" s="10" t="s">
        <v>199</v>
      </c>
      <c r="C18" s="11">
        <v>1254</v>
      </c>
    </row>
    <row r="19" spans="2:3" x14ac:dyDescent="0.3">
      <c r="B19" s="10" t="s">
        <v>47</v>
      </c>
      <c r="C19" s="11">
        <v>1419407.66</v>
      </c>
    </row>
    <row r="20" spans="2:3" ht="15" thickBot="1" x14ac:dyDescent="0.35">
      <c r="B20" s="12" t="s">
        <v>14</v>
      </c>
      <c r="C20" s="13">
        <f>SUM(C6:C19)</f>
        <v>7290832.75</v>
      </c>
    </row>
    <row r="21" spans="2:3" x14ac:dyDescent="0.3">
      <c r="B21" s="9" t="s">
        <v>48</v>
      </c>
      <c r="C21" s="8"/>
    </row>
    <row r="22" spans="2:3" x14ac:dyDescent="0.3">
      <c r="B22" s="10" t="s">
        <v>200</v>
      </c>
      <c r="C22" s="11">
        <v>217800</v>
      </c>
    </row>
    <row r="23" spans="2:3" ht="15" thickBot="1" x14ac:dyDescent="0.35">
      <c r="B23" s="12" t="s">
        <v>49</v>
      </c>
      <c r="C23" s="13">
        <f>SUM(C22:C22)</f>
        <v>217800</v>
      </c>
    </row>
    <row r="24" spans="2:3" x14ac:dyDescent="0.3">
      <c r="B24" s="9" t="s">
        <v>20</v>
      </c>
      <c r="C24" s="8"/>
    </row>
    <row r="25" spans="2:3" x14ac:dyDescent="0.3">
      <c r="B25" s="10" t="s">
        <v>201</v>
      </c>
      <c r="C25" s="11">
        <v>273834</v>
      </c>
    </row>
    <row r="26" spans="2:3" x14ac:dyDescent="0.3">
      <c r="B26" s="10" t="s">
        <v>54</v>
      </c>
      <c r="C26" s="11">
        <v>451880</v>
      </c>
    </row>
    <row r="27" spans="2:3" x14ac:dyDescent="0.3">
      <c r="B27" s="10" t="s">
        <v>202</v>
      </c>
      <c r="C27" s="11">
        <v>355132.8</v>
      </c>
    </row>
    <row r="28" spans="2:3" x14ac:dyDescent="0.3">
      <c r="B28" s="10" t="s">
        <v>46</v>
      </c>
      <c r="C28" s="11">
        <v>29906.36</v>
      </c>
    </row>
    <row r="29" spans="2:3" ht="15" thickBot="1" x14ac:dyDescent="0.35">
      <c r="B29" s="12" t="s">
        <v>21</v>
      </c>
      <c r="C29" s="13">
        <f>SUM(C25:C28)</f>
        <v>1110753.1600000001</v>
      </c>
    </row>
    <row r="30" spans="2:3" x14ac:dyDescent="0.3">
      <c r="B30" s="9" t="s">
        <v>62</v>
      </c>
      <c r="C30" s="8"/>
    </row>
    <row r="31" spans="2:3" x14ac:dyDescent="0.3">
      <c r="B31" s="10" t="s">
        <v>39</v>
      </c>
      <c r="C31" s="11">
        <v>117220.84</v>
      </c>
    </row>
    <row r="32" spans="2:3" x14ac:dyDescent="0.3">
      <c r="B32" s="10" t="s">
        <v>43</v>
      </c>
      <c r="C32" s="11">
        <v>354446.4</v>
      </c>
    </row>
    <row r="33" spans="2:3" x14ac:dyDescent="0.3">
      <c r="B33" s="10" t="s">
        <v>194</v>
      </c>
      <c r="C33" s="11">
        <v>7351.74</v>
      </c>
    </row>
    <row r="34" spans="2:3" x14ac:dyDescent="0.3">
      <c r="B34" s="10" t="s">
        <v>45</v>
      </c>
      <c r="C34" s="11">
        <v>884109.6</v>
      </c>
    </row>
    <row r="35" spans="2:3" x14ac:dyDescent="0.3">
      <c r="B35" s="10" t="s">
        <v>46</v>
      </c>
      <c r="C35" s="11">
        <v>22202.400000000001</v>
      </c>
    </row>
    <row r="36" spans="2:3" x14ac:dyDescent="0.3">
      <c r="B36" s="10" t="s">
        <v>47</v>
      </c>
      <c r="C36" s="11">
        <v>79892.34</v>
      </c>
    </row>
    <row r="37" spans="2:3" ht="15" thickBot="1" x14ac:dyDescent="0.35">
      <c r="B37" s="12" t="s">
        <v>61</v>
      </c>
      <c r="C37" s="13">
        <f>SUM(C31:C36)</f>
        <v>1465223.32</v>
      </c>
    </row>
    <row r="38" spans="2:3" x14ac:dyDescent="0.3">
      <c r="B38" s="9" t="s">
        <v>63</v>
      </c>
      <c r="C38" s="8"/>
    </row>
    <row r="39" spans="2:3" x14ac:dyDescent="0.3">
      <c r="B39" s="10" t="s">
        <v>39</v>
      </c>
      <c r="C39" s="11">
        <v>65315.03</v>
      </c>
    </row>
    <row r="40" spans="2:3" x14ac:dyDescent="0.3">
      <c r="B40" s="10" t="s">
        <v>43</v>
      </c>
      <c r="C40" s="11">
        <v>56276.14</v>
      </c>
    </row>
    <row r="41" spans="2:3" x14ac:dyDescent="0.3">
      <c r="B41" s="10" t="s">
        <v>200</v>
      </c>
      <c r="C41" s="11">
        <v>78768.539999999994</v>
      </c>
    </row>
    <row r="42" spans="2:3" x14ac:dyDescent="0.3">
      <c r="B42" s="10" t="s">
        <v>45</v>
      </c>
      <c r="C42" s="11">
        <v>1143292.53</v>
      </c>
    </row>
    <row r="43" spans="2:3" x14ac:dyDescent="0.3">
      <c r="B43" s="10" t="s">
        <v>46</v>
      </c>
      <c r="C43" s="11">
        <v>836334.38</v>
      </c>
    </row>
    <row r="44" spans="2:3" x14ac:dyDescent="0.3">
      <c r="B44" s="10" t="s">
        <v>47</v>
      </c>
      <c r="C44" s="11">
        <v>19275.96</v>
      </c>
    </row>
    <row r="45" spans="2:3" ht="15" thickBot="1" x14ac:dyDescent="0.35">
      <c r="B45" s="12" t="s">
        <v>64</v>
      </c>
      <c r="C45" s="13">
        <f>SUM(C39:C44)</f>
        <v>2199262.58</v>
      </c>
    </row>
    <row r="46" spans="2:3" x14ac:dyDescent="0.3">
      <c r="B46" s="9" t="s">
        <v>203</v>
      </c>
      <c r="C46" s="8"/>
    </row>
    <row r="47" spans="2:3" x14ac:dyDescent="0.3">
      <c r="B47" s="10" t="s">
        <v>204</v>
      </c>
      <c r="C47" s="11">
        <v>2042414.19</v>
      </c>
    </row>
    <row r="48" spans="2:3" ht="15" thickBot="1" x14ac:dyDescent="0.35">
      <c r="B48" s="12" t="s">
        <v>205</v>
      </c>
      <c r="C48" s="13">
        <f>SUM(C47:C47)</f>
        <v>2042414.19</v>
      </c>
    </row>
    <row r="49" spans="2:3" x14ac:dyDescent="0.3">
      <c r="B49" s="9" t="s">
        <v>68</v>
      </c>
      <c r="C49" s="8"/>
    </row>
    <row r="50" spans="2:3" x14ac:dyDescent="0.3">
      <c r="B50" s="10" t="s">
        <v>54</v>
      </c>
      <c r="C50" s="11">
        <v>311013</v>
      </c>
    </row>
    <row r="51" spans="2:3" x14ac:dyDescent="0.3">
      <c r="B51" s="10" t="s">
        <v>55</v>
      </c>
      <c r="C51" s="11">
        <v>2984315.4</v>
      </c>
    </row>
    <row r="52" spans="2:3" x14ac:dyDescent="0.3">
      <c r="B52" s="10" t="s">
        <v>71</v>
      </c>
      <c r="C52" s="11">
        <v>303270</v>
      </c>
    </row>
    <row r="53" spans="2:3" ht="15" thickBot="1" x14ac:dyDescent="0.35">
      <c r="B53" s="12" t="s">
        <v>70</v>
      </c>
      <c r="C53" s="13">
        <f>SUM(C50:C52)</f>
        <v>3598598.4</v>
      </c>
    </row>
    <row r="54" spans="2:3" x14ac:dyDescent="0.3">
      <c r="B54" s="9" t="s">
        <v>72</v>
      </c>
      <c r="C54" s="8"/>
    </row>
    <row r="55" spans="2:3" x14ac:dyDescent="0.3">
      <c r="B55" s="10" t="s">
        <v>74</v>
      </c>
      <c r="C55" s="11">
        <v>305767</v>
      </c>
    </row>
    <row r="56" spans="2:3" ht="15" thickBot="1" x14ac:dyDescent="0.35">
      <c r="B56" s="12" t="s">
        <v>73</v>
      </c>
      <c r="C56" s="13">
        <f>SUM(C55:C55)</f>
        <v>305767</v>
      </c>
    </row>
    <row r="57" spans="2:3" ht="15" thickBot="1" x14ac:dyDescent="0.35">
      <c r="B57" s="14" t="s">
        <v>3</v>
      </c>
      <c r="C57" s="15">
        <f>SUM(C56+C53+C48+C45+C37+C29+C23+C20)</f>
        <v>18230651.399999999</v>
      </c>
    </row>
    <row r="58" spans="2:3" ht="16.2" thickBot="1" x14ac:dyDescent="0.35">
      <c r="B58" s="16" t="s">
        <v>10</v>
      </c>
      <c r="C58" s="17">
        <f>SUM(C57)</f>
        <v>18230651.399999999</v>
      </c>
    </row>
    <row r="59" spans="2:3" x14ac:dyDescent="0.3">
      <c r="C59"/>
    </row>
  </sheetData>
  <sortState xmlns:xlrd2="http://schemas.microsoft.com/office/spreadsheetml/2017/richdata2" ref="B39:C44">
    <sortCondition ref="B39:B44"/>
  </sortState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2030-C4A1-4999-921E-504A3B27650E}">
  <dimension ref="B1:C36"/>
  <sheetViews>
    <sheetView topLeftCell="A10" workbookViewId="0">
      <selection activeCell="C35" sqref="C3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206</v>
      </c>
    </row>
    <row r="4" spans="2:3" ht="15" thickBot="1" x14ac:dyDescent="0.35">
      <c r="B4" s="7" t="s">
        <v>192</v>
      </c>
      <c r="C4" s="8"/>
    </row>
    <row r="5" spans="2:3" x14ac:dyDescent="0.3">
      <c r="B5" s="9" t="s">
        <v>208</v>
      </c>
      <c r="C5" s="8"/>
    </row>
    <row r="6" spans="2:3" x14ac:dyDescent="0.3">
      <c r="B6" s="10" t="s">
        <v>210</v>
      </c>
      <c r="C6" s="11">
        <v>978624</v>
      </c>
    </row>
    <row r="7" spans="2:3" x14ac:dyDescent="0.3">
      <c r="B7" s="10" t="s">
        <v>40</v>
      </c>
      <c r="C7" s="11">
        <v>227271</v>
      </c>
    </row>
    <row r="8" spans="2:3" x14ac:dyDescent="0.3">
      <c r="B8" s="10" t="s">
        <v>211</v>
      </c>
      <c r="C8" s="11">
        <v>80430</v>
      </c>
    </row>
    <row r="9" spans="2:3" x14ac:dyDescent="0.3">
      <c r="B9" s="10" t="s">
        <v>212</v>
      </c>
      <c r="C9" s="11">
        <v>8640</v>
      </c>
    </row>
    <row r="10" spans="2:3" x14ac:dyDescent="0.3">
      <c r="B10" s="10" t="s">
        <v>43</v>
      </c>
      <c r="C10" s="11">
        <v>203636.58</v>
      </c>
    </row>
    <row r="11" spans="2:3" x14ac:dyDescent="0.3">
      <c r="B11" s="10" t="s">
        <v>213</v>
      </c>
      <c r="C11" s="11">
        <v>170383.2</v>
      </c>
    </row>
    <row r="12" spans="2:3" x14ac:dyDescent="0.3">
      <c r="B12" s="10" t="s">
        <v>214</v>
      </c>
      <c r="C12" s="11">
        <v>84792.07</v>
      </c>
    </row>
    <row r="13" spans="2:3" x14ac:dyDescent="0.3">
      <c r="B13" s="10" t="s">
        <v>215</v>
      </c>
      <c r="C13" s="11">
        <v>209520</v>
      </c>
    </row>
    <row r="14" spans="2:3" x14ac:dyDescent="0.3">
      <c r="B14" s="10" t="s">
        <v>216</v>
      </c>
      <c r="C14" s="11">
        <v>59290</v>
      </c>
    </row>
    <row r="15" spans="2:3" x14ac:dyDescent="0.3">
      <c r="B15" s="10" t="s">
        <v>111</v>
      </c>
      <c r="C15" s="11">
        <v>15070</v>
      </c>
    </row>
    <row r="16" spans="2:3" x14ac:dyDescent="0.3">
      <c r="B16" s="10" t="s">
        <v>66</v>
      </c>
      <c r="C16" s="11">
        <v>438350</v>
      </c>
    </row>
    <row r="17" spans="2:3" x14ac:dyDescent="0.3">
      <c r="B17" s="10" t="s">
        <v>217</v>
      </c>
      <c r="C17" s="11">
        <v>23880</v>
      </c>
    </row>
    <row r="18" spans="2:3" x14ac:dyDescent="0.3">
      <c r="B18" s="10" t="s">
        <v>45</v>
      </c>
      <c r="C18" s="11">
        <v>241259.4</v>
      </c>
    </row>
    <row r="19" spans="2:3" x14ac:dyDescent="0.3">
      <c r="B19" s="10" t="s">
        <v>47</v>
      </c>
      <c r="C19" s="11">
        <v>763428</v>
      </c>
    </row>
    <row r="20" spans="2:3" x14ac:dyDescent="0.3">
      <c r="B20" s="10" t="s">
        <v>57</v>
      </c>
      <c r="C20" s="11">
        <v>145620</v>
      </c>
    </row>
    <row r="21" spans="2:3" ht="15" thickBot="1" x14ac:dyDescent="0.35">
      <c r="B21" s="12" t="s">
        <v>209</v>
      </c>
      <c r="C21" s="13">
        <f>SUM(C6:C20)</f>
        <v>3650194.25</v>
      </c>
    </row>
    <row r="22" spans="2:3" x14ac:dyDescent="0.3">
      <c r="B22" s="9" t="s">
        <v>50</v>
      </c>
      <c r="C22" s="8"/>
    </row>
    <row r="23" spans="2:3" x14ac:dyDescent="0.3">
      <c r="B23" s="10" t="s">
        <v>51</v>
      </c>
      <c r="C23" s="11">
        <v>136542.24</v>
      </c>
    </row>
    <row r="24" spans="2:3" x14ac:dyDescent="0.3">
      <c r="B24" s="10" t="s">
        <v>207</v>
      </c>
      <c r="C24" s="11">
        <v>39048</v>
      </c>
    </row>
    <row r="25" spans="2:3" x14ac:dyDescent="0.3">
      <c r="B25" s="10" t="s">
        <v>54</v>
      </c>
      <c r="C25" s="11">
        <v>2202397.2000000002</v>
      </c>
    </row>
    <row r="26" spans="2:3" x14ac:dyDescent="0.3">
      <c r="B26" s="10" t="s">
        <v>55</v>
      </c>
      <c r="C26" s="11">
        <v>244211.29</v>
      </c>
    </row>
    <row r="27" spans="2:3" x14ac:dyDescent="0.3">
      <c r="B27" s="10" t="s">
        <v>57</v>
      </c>
      <c r="C27" s="11">
        <v>648852</v>
      </c>
    </row>
    <row r="28" spans="2:3" x14ac:dyDescent="0.3">
      <c r="B28" s="10" t="s">
        <v>58</v>
      </c>
      <c r="C28" s="11">
        <v>554148</v>
      </c>
    </row>
    <row r="29" spans="2:3" ht="15" thickBot="1" x14ac:dyDescent="0.35">
      <c r="B29" s="12" t="s">
        <v>59</v>
      </c>
      <c r="C29" s="13">
        <f>SUM(C23:C28)</f>
        <v>3825198.7300000004</v>
      </c>
    </row>
    <row r="30" spans="2:3" ht="15" thickBot="1" x14ac:dyDescent="0.35">
      <c r="B30" s="14" t="s">
        <v>3</v>
      </c>
      <c r="C30" s="15">
        <f>SUM(C29+C21)</f>
        <v>7475392.9800000004</v>
      </c>
    </row>
    <row r="31" spans="2:3" x14ac:dyDescent="0.3">
      <c r="B31" s="9" t="s">
        <v>218</v>
      </c>
      <c r="C31" s="8"/>
    </row>
    <row r="32" spans="2:3" x14ac:dyDescent="0.3">
      <c r="B32" s="10" t="s">
        <v>12</v>
      </c>
      <c r="C32" s="11">
        <v>12</v>
      </c>
    </row>
    <row r="33" spans="2:3" x14ac:dyDescent="0.3">
      <c r="B33" s="10" t="s">
        <v>219</v>
      </c>
      <c r="C33" s="11">
        <v>355129.63</v>
      </c>
    </row>
    <row r="34" spans="2:3" ht="15" thickBot="1" x14ac:dyDescent="0.35">
      <c r="B34" s="12" t="s">
        <v>9</v>
      </c>
      <c r="C34" s="13">
        <f>SUM(C32:C33)</f>
        <v>355141.63</v>
      </c>
    </row>
    <row r="35" spans="2:3" ht="16.2" thickBot="1" x14ac:dyDescent="0.35">
      <c r="B35" s="16" t="s">
        <v>10</v>
      </c>
      <c r="C35" s="17">
        <f>SUM(C34+C30)</f>
        <v>7830534.6100000003</v>
      </c>
    </row>
    <row r="36" spans="2:3" x14ac:dyDescent="0.3">
      <c r="C36"/>
    </row>
  </sheetData>
  <sortState xmlns:xlrd2="http://schemas.microsoft.com/office/spreadsheetml/2017/richdata2" ref="B23:C28">
    <sortCondition ref="B23:B2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E9236-C1FF-4722-BCED-86D8B22DE373}">
  <dimension ref="B1:C7"/>
  <sheetViews>
    <sheetView workbookViewId="0">
      <selection activeCell="E19" sqref="E19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24</v>
      </c>
    </row>
    <row r="4" spans="2:3" x14ac:dyDescent="0.3">
      <c r="B4" s="9" t="s">
        <v>4</v>
      </c>
      <c r="C4" s="8"/>
    </row>
    <row r="5" spans="2:3" x14ac:dyDescent="0.3">
      <c r="B5" s="10" t="s">
        <v>12</v>
      </c>
      <c r="C5" s="11">
        <v>82164.350000000006</v>
      </c>
    </row>
    <row r="6" spans="2:3" ht="15" thickBot="1" x14ac:dyDescent="0.35">
      <c r="B6" s="12" t="s">
        <v>9</v>
      </c>
      <c r="C6" s="13">
        <f>SUM(C5:C5)</f>
        <v>82164.350000000006</v>
      </c>
    </row>
    <row r="7" spans="2:3" ht="16.2" thickBot="1" x14ac:dyDescent="0.35">
      <c r="B7" s="16" t="s">
        <v>10</v>
      </c>
      <c r="C7" s="17">
        <f>SUM(C6)</f>
        <v>82164.350000000006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7F41C-FCE7-4928-8F59-3BB66353EBC9}">
  <dimension ref="B1:C12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220</v>
      </c>
    </row>
    <row r="4" spans="2:3" ht="15" thickBot="1" x14ac:dyDescent="0.35">
      <c r="B4" s="7" t="s">
        <v>85</v>
      </c>
      <c r="C4" s="8"/>
    </row>
    <row r="5" spans="2:3" x14ac:dyDescent="0.3">
      <c r="B5" s="9" t="s">
        <v>221</v>
      </c>
      <c r="C5" s="8"/>
    </row>
    <row r="6" spans="2:3" x14ac:dyDescent="0.3">
      <c r="B6" s="10" t="s">
        <v>223</v>
      </c>
      <c r="C6" s="11">
        <v>160542.53</v>
      </c>
    </row>
    <row r="7" spans="2:3" x14ac:dyDescent="0.3">
      <c r="B7" s="10" t="s">
        <v>222</v>
      </c>
      <c r="C7" s="11">
        <v>1801089.47</v>
      </c>
    </row>
    <row r="8" spans="2:3" ht="15" thickBot="1" x14ac:dyDescent="0.35">
      <c r="B8" s="12" t="s">
        <v>205</v>
      </c>
      <c r="C8" s="13">
        <f>SUM(C6:C7)</f>
        <v>1961632</v>
      </c>
    </row>
    <row r="9" spans="2:3" x14ac:dyDescent="0.3">
      <c r="B9" s="9" t="s">
        <v>4</v>
      </c>
      <c r="C9" s="8"/>
    </row>
    <row r="10" spans="2:3" x14ac:dyDescent="0.3">
      <c r="B10" s="10" t="s">
        <v>12</v>
      </c>
      <c r="C10" s="11">
        <v>3387.25</v>
      </c>
    </row>
    <row r="11" spans="2:3" ht="15" thickBot="1" x14ac:dyDescent="0.35">
      <c r="B11" s="12" t="s">
        <v>9</v>
      </c>
      <c r="C11" s="13">
        <f>SUM(C10:C10)</f>
        <v>3387.25</v>
      </c>
    </row>
    <row r="12" spans="2:3" ht="16.2" thickBot="1" x14ac:dyDescent="0.35">
      <c r="B12" s="16" t="s">
        <v>10</v>
      </c>
      <c r="C12" s="17">
        <f>SUM(C11,C8)</f>
        <v>1965019.25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7AD71-0260-4D78-A8D2-534A40BCFB77}">
  <dimension ref="B1:C8"/>
  <sheetViews>
    <sheetView workbookViewId="0">
      <selection activeCell="E20" sqref="E20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224</v>
      </c>
    </row>
    <row r="4" spans="2:3" ht="15" thickBot="1" x14ac:dyDescent="0.35">
      <c r="B4" s="7" t="s">
        <v>85</v>
      </c>
      <c r="C4" s="8"/>
    </row>
    <row r="5" spans="2:3" x14ac:dyDescent="0.3">
      <c r="B5" s="9" t="s">
        <v>225</v>
      </c>
      <c r="C5" s="8"/>
    </row>
    <row r="6" spans="2:3" x14ac:dyDescent="0.3">
      <c r="B6" s="10" t="s">
        <v>226</v>
      </c>
      <c r="C6" s="11">
        <v>1800000</v>
      </c>
    </row>
    <row r="7" spans="2:3" ht="15" thickBot="1" x14ac:dyDescent="0.35">
      <c r="B7" s="12" t="s">
        <v>227</v>
      </c>
      <c r="C7" s="13">
        <f>SUM(C6:C6)</f>
        <v>1800000</v>
      </c>
    </row>
    <row r="8" spans="2:3" ht="16.2" thickBot="1" x14ac:dyDescent="0.35">
      <c r="B8" s="16" t="s">
        <v>10</v>
      </c>
      <c r="C8" s="17">
        <f>SUM(C7)</f>
        <v>1800000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C1864-4A9B-40DA-8B6F-5D2E3ED0853F}">
  <dimension ref="B2:E121"/>
  <sheetViews>
    <sheetView topLeftCell="A4" workbookViewId="0">
      <selection activeCell="E40" sqref="E40"/>
    </sheetView>
  </sheetViews>
  <sheetFormatPr defaultRowHeight="14.4" x14ac:dyDescent="0.3"/>
  <cols>
    <col min="1" max="1" width="5.109375" customWidth="1"/>
    <col min="2" max="2" width="66.44140625" customWidth="1"/>
    <col min="3" max="3" width="25.109375" customWidth="1"/>
    <col min="5" max="5" width="11.6640625" bestFit="1" customWidth="1"/>
  </cols>
  <sheetData>
    <row r="2" spans="2:3" ht="18.75" customHeight="1" x14ac:dyDescent="0.3">
      <c r="B2" s="22" t="s">
        <v>228</v>
      </c>
      <c r="C2" s="22"/>
    </row>
    <row r="3" spans="2:3" x14ac:dyDescent="0.3">
      <c r="B3" s="22"/>
      <c r="C3" s="22"/>
    </row>
    <row r="4" spans="2:3" ht="18" x14ac:dyDescent="0.35">
      <c r="B4" s="19"/>
      <c r="C4" s="19"/>
    </row>
    <row r="5" spans="2:3" ht="18" x14ac:dyDescent="0.35">
      <c r="B5" s="19"/>
      <c r="C5" s="19"/>
    </row>
    <row r="6" spans="2:3" ht="18" x14ac:dyDescent="0.35">
      <c r="B6" s="19"/>
      <c r="C6" s="19"/>
    </row>
    <row r="7" spans="2:3" ht="18.600000000000001" thickBot="1" x14ac:dyDescent="0.4">
      <c r="B7" s="19"/>
      <c r="C7" s="19"/>
    </row>
    <row r="8" spans="2:3" ht="15.6" x14ac:dyDescent="0.3">
      <c r="B8" s="3" t="s">
        <v>0</v>
      </c>
      <c r="C8" s="4"/>
    </row>
    <row r="9" spans="2:3" ht="16.2" thickBot="1" x14ac:dyDescent="0.35">
      <c r="B9" s="5" t="s">
        <v>1</v>
      </c>
      <c r="C9" s="6" t="s">
        <v>229</v>
      </c>
    </row>
    <row r="10" spans="2:3" x14ac:dyDescent="0.3">
      <c r="B10" s="9" t="s">
        <v>230</v>
      </c>
      <c r="C10" s="8"/>
    </row>
    <row r="11" spans="2:3" x14ac:dyDescent="0.3">
      <c r="B11" s="20" t="s">
        <v>39</v>
      </c>
      <c r="C11" s="11">
        <v>25200</v>
      </c>
    </row>
    <row r="12" spans="2:3" x14ac:dyDescent="0.3">
      <c r="B12" s="20" t="s">
        <v>231</v>
      </c>
      <c r="C12" s="11">
        <v>1726414.02</v>
      </c>
    </row>
    <row r="13" spans="2:3" ht="15" thickBot="1" x14ac:dyDescent="0.35">
      <c r="B13" s="12" t="s">
        <v>232</v>
      </c>
      <c r="C13" s="13">
        <f>SUM(C11:C12)</f>
        <v>1751614.02</v>
      </c>
    </row>
    <row r="14" spans="2:3" x14ac:dyDescent="0.3">
      <c r="B14" s="9" t="s">
        <v>233</v>
      </c>
      <c r="C14" s="8"/>
    </row>
    <row r="15" spans="2:3" x14ac:dyDescent="0.3">
      <c r="B15" s="20" t="s">
        <v>234</v>
      </c>
      <c r="C15" s="11">
        <v>20880</v>
      </c>
    </row>
    <row r="16" spans="2:3" x14ac:dyDescent="0.3">
      <c r="B16" s="20" t="s">
        <v>55</v>
      </c>
      <c r="C16" s="11">
        <v>1440</v>
      </c>
    </row>
    <row r="17" spans="2:3" x14ac:dyDescent="0.3">
      <c r="B17" s="20" t="s">
        <v>56</v>
      </c>
      <c r="C17" s="11">
        <v>56679.6</v>
      </c>
    </row>
    <row r="18" spans="2:3" ht="15" thickBot="1" x14ac:dyDescent="0.35">
      <c r="B18" s="12" t="s">
        <v>235</v>
      </c>
      <c r="C18" s="13">
        <f>SUM(C15:C17)</f>
        <v>78999.600000000006</v>
      </c>
    </row>
    <row r="19" spans="2:3" x14ac:dyDescent="0.3">
      <c r="B19" s="9" t="s">
        <v>236</v>
      </c>
      <c r="C19" s="8"/>
    </row>
    <row r="20" spans="2:3" x14ac:dyDescent="0.3">
      <c r="B20" s="20" t="s">
        <v>237</v>
      </c>
      <c r="C20" s="11">
        <v>8800</v>
      </c>
    </row>
    <row r="21" spans="2:3" ht="15" thickBot="1" x14ac:dyDescent="0.35">
      <c r="B21" s="12" t="s">
        <v>238</v>
      </c>
      <c r="C21" s="13">
        <f>SUM(C20:C20)</f>
        <v>8800</v>
      </c>
    </row>
    <row r="22" spans="2:3" x14ac:dyDescent="0.3">
      <c r="B22" s="9" t="s">
        <v>239</v>
      </c>
      <c r="C22" s="8"/>
    </row>
    <row r="23" spans="2:3" x14ac:dyDescent="0.3">
      <c r="B23" s="20" t="s">
        <v>240</v>
      </c>
      <c r="C23" s="11">
        <v>491502</v>
      </c>
    </row>
    <row r="24" spans="2:3" ht="15" thickBot="1" x14ac:dyDescent="0.35">
      <c r="B24" s="12" t="s">
        <v>21</v>
      </c>
      <c r="C24" s="13">
        <f>SUM(C23:C23)</f>
        <v>491502</v>
      </c>
    </row>
    <row r="25" spans="2:3" x14ac:dyDescent="0.3">
      <c r="B25" s="9" t="s">
        <v>241</v>
      </c>
      <c r="C25" s="8"/>
    </row>
    <row r="26" spans="2:3" x14ac:dyDescent="0.3">
      <c r="B26" s="20" t="s">
        <v>242</v>
      </c>
      <c r="C26" s="11">
        <v>375812.8</v>
      </c>
    </row>
    <row r="27" spans="2:3" ht="15" thickBot="1" x14ac:dyDescent="0.35">
      <c r="B27" s="12" t="s">
        <v>243</v>
      </c>
      <c r="C27" s="13">
        <f>SUM(C26:C26)</f>
        <v>375812.8</v>
      </c>
    </row>
    <row r="28" spans="2:3" x14ac:dyDescent="0.3">
      <c r="B28" s="9" t="s">
        <v>244</v>
      </c>
      <c r="C28" s="8"/>
    </row>
    <row r="29" spans="2:3" x14ac:dyDescent="0.3">
      <c r="B29" s="20" t="s">
        <v>39</v>
      </c>
      <c r="C29" s="11">
        <v>142846.68</v>
      </c>
    </row>
    <row r="30" spans="2:3" x14ac:dyDescent="0.3">
      <c r="B30" s="20" t="s">
        <v>188</v>
      </c>
      <c r="C30" s="11">
        <v>32771.199999999997</v>
      </c>
    </row>
    <row r="31" spans="2:3" ht="15" thickBot="1" x14ac:dyDescent="0.35">
      <c r="B31" s="12" t="s">
        <v>245</v>
      </c>
      <c r="C31" s="13">
        <f>SUM(C29:C30)</f>
        <v>175617.88</v>
      </c>
    </row>
    <row r="32" spans="2:3" x14ac:dyDescent="0.3">
      <c r="B32" s="9" t="s">
        <v>246</v>
      </c>
      <c r="C32" s="8"/>
    </row>
    <row r="33" spans="2:3" x14ac:dyDescent="0.3">
      <c r="B33" s="20" t="s">
        <v>247</v>
      </c>
      <c r="C33" s="11">
        <v>660000</v>
      </c>
    </row>
    <row r="34" spans="2:3" ht="15" thickBot="1" x14ac:dyDescent="0.35">
      <c r="B34" s="12" t="s">
        <v>248</v>
      </c>
      <c r="C34" s="13">
        <f>SUM(C33:C33)</f>
        <v>660000</v>
      </c>
    </row>
    <row r="35" spans="2:3" x14ac:dyDescent="0.3">
      <c r="B35" s="9" t="s">
        <v>253</v>
      </c>
      <c r="C35" s="8"/>
    </row>
    <row r="36" spans="2:3" x14ac:dyDescent="0.3">
      <c r="B36" s="20" t="s">
        <v>256</v>
      </c>
      <c r="C36" s="11">
        <v>19700</v>
      </c>
    </row>
    <row r="37" spans="2:3" x14ac:dyDescent="0.3">
      <c r="B37" s="20" t="s">
        <v>255</v>
      </c>
      <c r="C37" s="11">
        <v>200000</v>
      </c>
    </row>
    <row r="38" spans="2:3" x14ac:dyDescent="0.3">
      <c r="B38" s="20" t="s">
        <v>12</v>
      </c>
      <c r="C38" s="11">
        <v>833</v>
      </c>
    </row>
    <row r="39" spans="2:3" x14ac:dyDescent="0.3">
      <c r="B39" s="20" t="s">
        <v>257</v>
      </c>
      <c r="C39" s="11">
        <v>72603.210000000006</v>
      </c>
    </row>
    <row r="40" spans="2:3" ht="15" thickBot="1" x14ac:dyDescent="0.35">
      <c r="B40" s="12" t="s">
        <v>254</v>
      </c>
      <c r="C40" s="13">
        <f>SUM(C36:C39)</f>
        <v>293136.21000000002</v>
      </c>
    </row>
    <row r="41" spans="2:3" ht="16.2" thickBot="1" x14ac:dyDescent="0.35">
      <c r="B41" s="16" t="s">
        <v>10</v>
      </c>
      <c r="C41" s="17">
        <f>SUM(C40+C34+C31+C27+C24+C21+C18+C13)</f>
        <v>3835482.51</v>
      </c>
    </row>
    <row r="51" spans="2:2" x14ac:dyDescent="0.3">
      <c r="B51" s="21" t="s">
        <v>249</v>
      </c>
    </row>
    <row r="52" spans="2:2" x14ac:dyDescent="0.3">
      <c r="B52" s="21"/>
    </row>
    <row r="53" spans="2:2" x14ac:dyDescent="0.3">
      <c r="B53" s="21"/>
    </row>
    <row r="54" spans="2:2" x14ac:dyDescent="0.3">
      <c r="B54" s="21" t="s">
        <v>250</v>
      </c>
    </row>
    <row r="55" spans="2:2" x14ac:dyDescent="0.3">
      <c r="B55" s="21"/>
    </row>
    <row r="56" spans="2:2" x14ac:dyDescent="0.3">
      <c r="B56" s="21"/>
    </row>
    <row r="57" spans="2:2" x14ac:dyDescent="0.3">
      <c r="B57" s="21" t="s">
        <v>251</v>
      </c>
    </row>
    <row r="60" spans="2:2" x14ac:dyDescent="0.3">
      <c r="B60" s="21" t="s">
        <v>252</v>
      </c>
    </row>
    <row r="117" spans="5:5" x14ac:dyDescent="0.3">
      <c r="E117" s="18"/>
    </row>
    <row r="118" spans="5:5" x14ac:dyDescent="0.3">
      <c r="E118" s="18"/>
    </row>
    <row r="119" spans="5:5" x14ac:dyDescent="0.3">
      <c r="E119" s="18"/>
    </row>
    <row r="120" spans="5:5" x14ac:dyDescent="0.3">
      <c r="E120" s="18"/>
    </row>
    <row r="121" spans="5:5" x14ac:dyDescent="0.3">
      <c r="E121" s="18"/>
    </row>
  </sheetData>
  <sortState xmlns:xlrd2="http://schemas.microsoft.com/office/spreadsheetml/2017/richdata2" ref="B36:C39">
    <sortCondition ref="B36:B39"/>
  </sortState>
  <mergeCells count="1">
    <mergeCell ref="B2:C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EE5E0-D900-45B3-8B1A-E9CEE9BA385B}">
  <dimension ref="B1:C7"/>
  <sheetViews>
    <sheetView tabSelected="1" workbookViewId="0">
      <selection activeCell="C6" sqref="C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258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9400.7999999999993</v>
      </c>
    </row>
    <row r="6" spans="2:3" ht="15" thickBot="1" x14ac:dyDescent="0.35">
      <c r="B6" s="12" t="s">
        <v>9</v>
      </c>
      <c r="C6" s="13">
        <f>SUM(C5:C5)</f>
        <v>9400.7999999999993</v>
      </c>
    </row>
    <row r="7" spans="2:3" ht="16.2" thickBot="1" x14ac:dyDescent="0.35">
      <c r="B7" s="16" t="s">
        <v>10</v>
      </c>
      <c r="C7" s="17">
        <f>SUM(C6)</f>
        <v>9400.7999999999993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B0D6E-2BC8-47AB-83F2-9EFB83B46833}">
  <dimension ref="B1:C7"/>
  <sheetViews>
    <sheetView workbookViewId="0">
      <selection activeCell="C26" sqref="C2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25</v>
      </c>
    </row>
    <row r="4" spans="2:3" x14ac:dyDescent="0.3">
      <c r="B4" s="9" t="s">
        <v>4</v>
      </c>
      <c r="C4" s="8"/>
    </row>
    <row r="5" spans="2:3" x14ac:dyDescent="0.3">
      <c r="B5" s="10" t="s">
        <v>12</v>
      </c>
      <c r="C5" s="11">
        <v>6</v>
      </c>
    </row>
    <row r="6" spans="2:3" ht="15" thickBot="1" x14ac:dyDescent="0.35">
      <c r="B6" s="12" t="s">
        <v>9</v>
      </c>
      <c r="C6" s="13">
        <f>SUM(C5:C5)</f>
        <v>6</v>
      </c>
    </row>
    <row r="7" spans="2:3" ht="16.2" thickBot="1" x14ac:dyDescent="0.35">
      <c r="B7" s="16" t="s">
        <v>10</v>
      </c>
      <c r="C7" s="17">
        <f>SUM(C6)</f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052D3-331B-4659-BE5F-2519F61EDB39}">
  <dimension ref="B1:C7"/>
  <sheetViews>
    <sheetView workbookViewId="0">
      <selection activeCell="C26" sqref="C2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26</v>
      </c>
    </row>
    <row r="4" spans="2:3" x14ac:dyDescent="0.3">
      <c r="B4" s="9" t="s">
        <v>4</v>
      </c>
      <c r="C4" s="8"/>
    </row>
    <row r="5" spans="2:3" x14ac:dyDescent="0.3">
      <c r="B5" s="10" t="s">
        <v>12</v>
      </c>
      <c r="C5" s="11">
        <v>124.15</v>
      </c>
    </row>
    <row r="6" spans="2:3" ht="15" thickBot="1" x14ac:dyDescent="0.35">
      <c r="B6" s="12" t="s">
        <v>9</v>
      </c>
      <c r="C6" s="13">
        <f>SUM(C5:C5)</f>
        <v>124.15</v>
      </c>
    </row>
    <row r="7" spans="2:3" ht="16.2" thickBot="1" x14ac:dyDescent="0.35">
      <c r="B7" s="16" t="s">
        <v>10</v>
      </c>
      <c r="C7" s="17">
        <f>SUM(C6)</f>
        <v>124.15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F769F-5EB2-4F07-8F12-8D872BD678AB}">
  <dimension ref="B1:C10"/>
  <sheetViews>
    <sheetView workbookViewId="0">
      <selection activeCell="E4" sqref="E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27</v>
      </c>
    </row>
    <row r="4" spans="2:3" x14ac:dyDescent="0.3">
      <c r="B4" s="9" t="s">
        <v>4</v>
      </c>
      <c r="C4" s="8"/>
    </row>
    <row r="5" spans="2:3" x14ac:dyDescent="0.3">
      <c r="B5" s="10" t="s">
        <v>28</v>
      </c>
      <c r="C5" s="11">
        <v>7654170.4199999999</v>
      </c>
    </row>
    <row r="6" spans="2:3" x14ac:dyDescent="0.3">
      <c r="B6" s="10" t="s">
        <v>29</v>
      </c>
      <c r="C6" s="11">
        <v>322199.55</v>
      </c>
    </row>
    <row r="7" spans="2:3" x14ac:dyDescent="0.3">
      <c r="B7" s="10" t="s">
        <v>30</v>
      </c>
      <c r="C7" s="11">
        <v>215410</v>
      </c>
    </row>
    <row r="8" spans="2:3" x14ac:dyDescent="0.3">
      <c r="B8" s="10" t="s">
        <v>31</v>
      </c>
      <c r="C8" s="11">
        <v>2184158.2400000002</v>
      </c>
    </row>
    <row r="9" spans="2:3" ht="15" thickBot="1" x14ac:dyDescent="0.35">
      <c r="B9" s="12" t="s">
        <v>9</v>
      </c>
      <c r="C9" s="13">
        <f>SUM(C5:C8)</f>
        <v>10375938.210000001</v>
      </c>
    </row>
    <row r="10" spans="2:3" ht="16.2" thickBot="1" x14ac:dyDescent="0.35">
      <c r="B10" s="16" t="s">
        <v>10</v>
      </c>
      <c r="C10" s="17">
        <f>SUM(C9)</f>
        <v>10375938.210000001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93B59-53BF-41BE-9CC8-70272FB60F35}">
  <dimension ref="B1:C7"/>
  <sheetViews>
    <sheetView workbookViewId="0">
      <selection activeCell="B26" sqref="B2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32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1222.76</v>
      </c>
    </row>
    <row r="6" spans="2:3" ht="15" thickBot="1" x14ac:dyDescent="0.35">
      <c r="B6" s="12" t="s">
        <v>9</v>
      </c>
      <c r="C6" s="13">
        <f>SUM(C5:C5)</f>
        <v>1222.76</v>
      </c>
    </row>
    <row r="7" spans="2:3" ht="16.2" thickBot="1" x14ac:dyDescent="0.35">
      <c r="B7" s="16" t="s">
        <v>10</v>
      </c>
      <c r="C7" s="17">
        <f>SUM(C6)</f>
        <v>1222.76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5E38D-611A-405D-94C9-832EC582EC04}">
  <dimension ref="B1:C6"/>
  <sheetViews>
    <sheetView workbookViewId="0">
      <selection activeCell="E3" sqref="E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34</v>
      </c>
    </row>
    <row r="4" spans="2:3" x14ac:dyDescent="0.3">
      <c r="B4" s="9" t="s">
        <v>4</v>
      </c>
      <c r="C4" s="8"/>
    </row>
    <row r="5" spans="2:3" ht="15" thickBot="1" x14ac:dyDescent="0.35">
      <c r="B5" s="12" t="s">
        <v>9</v>
      </c>
      <c r="C5" s="13">
        <v>0</v>
      </c>
    </row>
    <row r="6" spans="2:3" ht="16.2" thickBot="1" x14ac:dyDescent="0.35">
      <c r="B6" s="16" t="s">
        <v>10</v>
      </c>
      <c r="C6" s="17">
        <f>SUM(C5)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259D1-574D-4DE0-8D96-278A65F0623B}">
  <dimension ref="B1:C7"/>
  <sheetViews>
    <sheetView workbookViewId="0">
      <selection activeCell="B27" sqref="B2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35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6</v>
      </c>
    </row>
    <row r="6" spans="2:3" ht="15" thickBot="1" x14ac:dyDescent="0.35">
      <c r="B6" s="12" t="s">
        <v>9</v>
      </c>
      <c r="C6" s="13">
        <f>SUM(C5:C5)</f>
        <v>6</v>
      </c>
    </row>
    <row r="7" spans="2:3" ht="16.2" thickBot="1" x14ac:dyDescent="0.35">
      <c r="B7" s="16" t="s">
        <v>10</v>
      </c>
      <c r="C7" s="17">
        <f>SUM(C6)</f>
        <v>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5457F-DAC5-4FCE-A420-2A315C42C916}">
  <dimension ref="B1:C6"/>
  <sheetViews>
    <sheetView workbookViewId="0">
      <selection activeCell="E6" sqref="E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36</v>
      </c>
    </row>
    <row r="4" spans="2:3" x14ac:dyDescent="0.3">
      <c r="B4" s="9" t="s">
        <v>4</v>
      </c>
      <c r="C4" s="8"/>
    </row>
    <row r="5" spans="2:3" ht="15" thickBot="1" x14ac:dyDescent="0.35">
      <c r="B5" s="12" t="s">
        <v>9</v>
      </c>
      <c r="C5" s="13">
        <v>0</v>
      </c>
    </row>
    <row r="6" spans="2:3" ht="16.2" thickBot="1" x14ac:dyDescent="0.35">
      <c r="B6" s="16" t="s">
        <v>10</v>
      </c>
      <c r="C6" s="17">
        <f>SUM(C5)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23</vt:i4>
      </vt:variant>
    </vt:vector>
  </HeadingPairs>
  <TitlesOfParts>
    <vt:vector size="23" baseType="lpstr">
      <vt:lpstr>01.10.2025.</vt:lpstr>
      <vt:lpstr>02.10.2025.</vt:lpstr>
      <vt:lpstr>03.10.2025.</vt:lpstr>
      <vt:lpstr>04.10.2025.</vt:lpstr>
      <vt:lpstr>06.10.2025.</vt:lpstr>
      <vt:lpstr>07.10.2025.</vt:lpstr>
      <vt:lpstr>08.10.2025.</vt:lpstr>
      <vt:lpstr>09.10.2025.</vt:lpstr>
      <vt:lpstr>10.10.2025.</vt:lpstr>
      <vt:lpstr>11.10.2025.</vt:lpstr>
      <vt:lpstr>13.10.2025.</vt:lpstr>
      <vt:lpstr>14.10.2025.</vt:lpstr>
      <vt:lpstr>15.10.2025.</vt:lpstr>
      <vt:lpstr>16.10.2025.</vt:lpstr>
      <vt:lpstr>17.10.2025.</vt:lpstr>
      <vt:lpstr>20.10.2025.</vt:lpstr>
      <vt:lpstr>21.10.2025.</vt:lpstr>
      <vt:lpstr>22.10.2025.</vt:lpstr>
      <vt:lpstr>23.10.2025.</vt:lpstr>
      <vt:lpstr>24.10.2025.</vt:lpstr>
      <vt:lpstr>27.10.2025.</vt:lpstr>
      <vt:lpstr>28.10.2025.</vt:lpstr>
      <vt:lpstr>29.10.2025.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2025-10-30T07:40:21Z</dcterms:modified>
</cp:coreProperties>
</file>